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5405" activeTab="0"/>
  </bookViews>
  <sheets>
    <sheet name="Vertrag" sheetId="1" r:id="rId1"/>
    <sheet name="Objektbeschreibung" sheetId="2" r:id="rId2"/>
    <sheet name="Künstler" sheetId="3" r:id="rId3"/>
    <sheet name="Abrechnung" sheetId="4" r:id="rId4"/>
  </sheets>
  <definedNames/>
  <calcPr fullCalcOnLoad="1"/>
</workbook>
</file>

<file path=xl/comments4.xml><?xml version="1.0" encoding="utf-8"?>
<comments xmlns="http://schemas.openxmlformats.org/spreadsheetml/2006/main">
  <authors>
    <author>vrosch</author>
  </authors>
  <commentList>
    <comment ref="L24" authorId="0">
      <text>
        <r>
          <rPr>
            <sz val="9"/>
            <rFont val="Tahoma"/>
            <family val="2"/>
          </rPr>
          <t xml:space="preserve">kein Zuschlag: Zelle bleibt leer !!
</t>
        </r>
      </text>
    </comment>
    <comment ref="L25" authorId="0">
      <text>
        <r>
          <rPr>
            <sz val="9"/>
            <rFont val="Tahoma"/>
            <family val="2"/>
          </rPr>
          <t>kein Zuschlag: Zelle bleibt leer !!</t>
        </r>
      </text>
    </comment>
    <comment ref="L26" authorId="0">
      <text>
        <r>
          <rPr>
            <sz val="9"/>
            <rFont val="Tahoma"/>
            <family val="2"/>
          </rPr>
          <t>kein Zuschlag: Zelle bleibt leer !!</t>
        </r>
      </text>
    </comment>
    <comment ref="L27" authorId="0">
      <text>
        <r>
          <rPr>
            <sz val="9"/>
            <rFont val="Tahoma"/>
            <family val="2"/>
          </rPr>
          <t>kein Zuschlag: Zelle bleibt leer !!</t>
        </r>
      </text>
    </comment>
    <comment ref="L28" authorId="0">
      <text>
        <r>
          <rPr>
            <sz val="9"/>
            <rFont val="Tahoma"/>
            <family val="2"/>
          </rPr>
          <t>kein Zuschlag: Zelle bleibt leer !!</t>
        </r>
      </text>
    </comment>
  </commentList>
</comments>
</file>

<file path=xl/sharedStrings.xml><?xml version="1.0" encoding="utf-8"?>
<sst xmlns="http://schemas.openxmlformats.org/spreadsheetml/2006/main" count="193" uniqueCount="80">
  <si>
    <t>Versteigerungsvertrag zur 12. Jahresauktion des Jenaer Kunstvereins e.V. 2017</t>
  </si>
  <si>
    <t>Jenaer Kunstverein e.V.</t>
  </si>
  <si>
    <t>info@jenaer-kunstverein.de</t>
  </si>
  <si>
    <t>www.jenaer-kunstverein.de</t>
  </si>
  <si>
    <t>Geschäftszeiten</t>
  </si>
  <si>
    <t>Mi, Fr, Sa: 12 - 16 Uhr</t>
  </si>
  <si>
    <t>Do: 12 - 19 Uhr</t>
  </si>
  <si>
    <t>Tel. 03641-6369938</t>
  </si>
  <si>
    <t>Frau Conny Dietrich</t>
  </si>
  <si>
    <t>Datum der Auktion: 9.12.2017</t>
  </si>
  <si>
    <t>Einlieferer-Nr.:</t>
  </si>
  <si>
    <t>Auftraggeber:</t>
  </si>
  <si>
    <t>Markt 16, 07743 Jena</t>
  </si>
  <si>
    <t>Nr.</t>
  </si>
  <si>
    <t>Los</t>
  </si>
  <si>
    <t>Bezeichnung</t>
  </si>
  <si>
    <t>Limit</t>
  </si>
  <si>
    <t>Tel.:</t>
  </si>
  <si>
    <t>E-Mail:</t>
  </si>
  <si>
    <t>IBAN:</t>
  </si>
  <si>
    <t>Datum:</t>
  </si>
  <si>
    <t>Blatt:</t>
  </si>
  <si>
    <t>Rahmen:</t>
  </si>
  <si>
    <t>Bild/Objekt:</t>
  </si>
  <si>
    <t>Zuschlag</t>
  </si>
  <si>
    <t xml:space="preserve">Mit nachstehender Unterschrift erkennt der Auftraggeber die Versteigerungsbedingungen an. </t>
  </si>
  <si>
    <t>Auftraggeber</t>
  </si>
  <si>
    <t>i.A. Jenaer Kunstverein</t>
  </si>
  <si>
    <t>12/</t>
  </si>
  <si>
    <t>Provision</t>
  </si>
  <si>
    <t>Jahr:</t>
  </si>
  <si>
    <t>Auflage:</t>
  </si>
  <si>
    <t>Technik:</t>
  </si>
  <si>
    <t>Künstler:</t>
  </si>
  <si>
    <t>Zustand:</t>
  </si>
  <si>
    <t>Extras:</t>
  </si>
  <si>
    <t>Inhaber:</t>
  </si>
  <si>
    <t>Konto</t>
  </si>
  <si>
    <t>Bezeichnung:</t>
  </si>
  <si>
    <t>Fotogebühr:</t>
  </si>
  <si>
    <t>Einlieferungsgebühr:</t>
  </si>
  <si>
    <t>zu zahlender Betrag:</t>
  </si>
  <si>
    <t>Fotos für den Katalog bitte als E-Mail-Anhang senden an: vschorcht@t-online.de</t>
  </si>
  <si>
    <t>ENr.</t>
  </si>
  <si>
    <t>Schätz-preis</t>
  </si>
  <si>
    <t>Extras</t>
  </si>
  <si>
    <t>Preise für Extras beziehen sich auf optionale Objektbestandteile wie Rahmen oder Sockel.</t>
  </si>
  <si>
    <t>ENr.*</t>
  </si>
  <si>
    <t>* vergibt Kunstverein</t>
  </si>
  <si>
    <t>Einlieferer-Nr.*:</t>
  </si>
  <si>
    <t>Künstlervita, bitte vorzugsweise per E-Mail oder auf CD</t>
  </si>
  <si>
    <t>Name:</t>
  </si>
  <si>
    <t>beigefügt (CD, Katalog, etc.)</t>
  </si>
  <si>
    <t>vorhandenen Vitatext aus letztem Katalog übernehmen</t>
  </si>
  <si>
    <t>folgt per E-Mail an: vschorcht@t-online.de</t>
  </si>
  <si>
    <t>Vita unbekannt</t>
  </si>
  <si>
    <t>Ausstellungen, kurz!</t>
  </si>
  <si>
    <t>Summe Zuschläge:</t>
  </si>
  <si>
    <t>x</t>
  </si>
  <si>
    <t>Summe Provision:</t>
  </si>
  <si>
    <t>Summe Positionen:</t>
  </si>
  <si>
    <t>Abrechnungssumme:</t>
  </si>
  <si>
    <t>KV-Mitglied?</t>
  </si>
  <si>
    <t>Maße
H/B/T cm</t>
  </si>
  <si>
    <t>keine</t>
  </si>
  <si>
    <t>kleiner Riss im unteren Rand</t>
  </si>
  <si>
    <t>Vita und Ausstellungen nachfolgend ausgefüllt</t>
  </si>
  <si>
    <t>Vita und Ausstellungen*</t>
  </si>
  <si>
    <t>Details im Blatt Objektbeschreibung!</t>
  </si>
  <si>
    <t>Maße cm
H/B/T cm</t>
  </si>
  <si>
    <t>Abrechnung zur 12. Jahresauktion des Jenaer Kunstvereins e.V. 2017</t>
  </si>
  <si>
    <t>Rückgabe unverkaufter Objekte</t>
  </si>
  <si>
    <t>erhalten</t>
  </si>
  <si>
    <t>am:</t>
  </si>
  <si>
    <t>Unterschrift</t>
  </si>
  <si>
    <t>Nrn.:</t>
  </si>
  <si>
    <t>Alle Objekte werden zu den aktuellen Einlieferungsbedingungen eingeliefert.</t>
  </si>
  <si>
    <t>Vita:</t>
  </si>
  <si>
    <t>Ausstellungen:</t>
  </si>
  <si>
    <t>* bitte mit x Zutreffendes ankreuzen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</si>
</sst>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\ &quot;€&quot;"/>
    <numFmt numFmtId="170" formatCode="[$-407]dddd\,\ d\.\ mmmm\ yyyy"/>
    <numFmt numFmtId="171" formatCode="#,##0.00\ _€"/>
  </numFmts>
  <fonts count="46">
    <font>
      <sz val="10"/>
      <name val="Arial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0" xfId="47" applyAlignment="1" applyProtection="1">
      <alignment vertical="top"/>
      <protection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169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1" fontId="0" fillId="0" borderId="0" xfId="0" applyNumberForma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vertical="top"/>
    </xf>
    <xf numFmtId="0" fontId="8" fillId="0" borderId="0" xfId="47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169" fontId="0" fillId="0" borderId="0" xfId="0" applyNumberFormat="1" applyFont="1" applyAlignment="1">
      <alignment vertical="top"/>
    </xf>
    <xf numFmtId="0" fontId="0" fillId="0" borderId="11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1" fontId="0" fillId="0" borderId="0" xfId="0" applyNumberFormat="1" applyFont="1" applyAlignment="1">
      <alignment horizontal="left" vertical="top"/>
    </xf>
    <xf numFmtId="0" fontId="0" fillId="0" borderId="11" xfId="0" applyBorder="1" applyAlignment="1">
      <alignment vertical="top"/>
    </xf>
    <xf numFmtId="0" fontId="5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69" fontId="0" fillId="0" borderId="0" xfId="0" applyNumberFormat="1" applyFont="1" applyAlignment="1" applyProtection="1">
      <alignment vertical="top"/>
      <protection locked="0"/>
    </xf>
    <xf numFmtId="169" fontId="0" fillId="0" borderId="10" xfId="0" applyNumberFormat="1" applyFont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169" fontId="0" fillId="0" borderId="11" xfId="0" applyNumberFormat="1" applyFont="1" applyBorder="1" applyAlignment="1" applyProtection="1">
      <alignment vertical="top"/>
      <protection locked="0"/>
    </xf>
    <xf numFmtId="169" fontId="0" fillId="0" borderId="12" xfId="0" applyNumberFormat="1" applyFon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169" fontId="0" fillId="0" borderId="10" xfId="0" applyNumberFormat="1" applyBorder="1" applyAlignment="1">
      <alignment vertical="top"/>
    </xf>
    <xf numFmtId="169" fontId="0" fillId="0" borderId="14" xfId="0" applyNumberFormat="1" applyBorder="1" applyAlignment="1">
      <alignment vertical="top"/>
    </xf>
    <xf numFmtId="9" fontId="0" fillId="0" borderId="0" xfId="0" applyNumberFormat="1" applyBorder="1" applyAlignment="1">
      <alignment vertical="top"/>
    </xf>
    <xf numFmtId="169" fontId="0" fillId="0" borderId="0" xfId="0" applyNumberFormat="1" applyBorder="1" applyAlignment="1">
      <alignment vertical="top"/>
    </xf>
    <xf numFmtId="169" fontId="5" fillId="0" borderId="15" xfId="0" applyNumberFormat="1" applyFont="1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" fontId="0" fillId="0" borderId="0" xfId="0" applyNumberFormat="1" applyAlignment="1" applyProtection="1">
      <alignment horizontal="left" vertical="top"/>
      <protection/>
    </xf>
    <xf numFmtId="1" fontId="0" fillId="0" borderId="16" xfId="0" applyNumberForma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169" fontId="0" fillId="0" borderId="17" xfId="0" applyNumberFormat="1" applyFont="1" applyBorder="1" applyAlignment="1" applyProtection="1">
      <alignment vertical="top"/>
      <protection/>
    </xf>
    <xf numFmtId="169" fontId="0" fillId="0" borderId="0" xfId="0" applyNumberFormat="1" applyFont="1" applyAlignment="1" applyProtection="1">
      <alignment vertical="top"/>
      <protection/>
    </xf>
    <xf numFmtId="169" fontId="0" fillId="0" borderId="11" xfId="0" applyNumberFormat="1" applyFont="1" applyBorder="1" applyAlignment="1" applyProtection="1">
      <alignment vertical="top"/>
      <protection/>
    </xf>
    <xf numFmtId="0" fontId="5" fillId="0" borderId="18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1" fontId="0" fillId="0" borderId="21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0" fillId="0" borderId="21" xfId="0" applyBorder="1" applyAlignment="1">
      <alignment vertical="top"/>
    </xf>
    <xf numFmtId="169" fontId="0" fillId="0" borderId="21" xfId="0" applyNumberFormat="1" applyFont="1" applyBorder="1" applyAlignment="1" applyProtection="1">
      <alignment horizontal="right" vertical="top"/>
      <protection locked="0"/>
    </xf>
    <xf numFmtId="169" fontId="0" fillId="0" borderId="14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>
      <alignment horizontal="left" vertical="top"/>
    </xf>
    <xf numFmtId="1" fontId="0" fillId="0" borderId="0" xfId="0" applyNumberFormat="1" applyFont="1" applyAlignment="1" applyProtection="1">
      <alignment vertical="top"/>
      <protection locked="0"/>
    </xf>
    <xf numFmtId="14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vertical="top" wrapText="1"/>
    </xf>
    <xf numFmtId="0" fontId="0" fillId="0" borderId="0" xfId="0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" fontId="0" fillId="0" borderId="21" xfId="0" applyNumberForma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5" fillId="0" borderId="24" xfId="0" applyFont="1" applyBorder="1" applyAlignment="1">
      <alignment vertical="top"/>
    </xf>
    <xf numFmtId="169" fontId="0" fillId="0" borderId="12" xfId="0" applyNumberFormat="1" applyBorder="1" applyAlignment="1">
      <alignment vertical="top"/>
    </xf>
    <xf numFmtId="168" fontId="0" fillId="0" borderId="21" xfId="0" applyNumberFormat="1" applyBorder="1" applyAlignment="1">
      <alignment vertical="top"/>
    </xf>
    <xf numFmtId="168" fontId="0" fillId="0" borderId="14" xfId="0" applyNumberFormat="1" applyBorder="1" applyAlignment="1">
      <alignment vertical="top"/>
    </xf>
    <xf numFmtId="169" fontId="0" fillId="0" borderId="10" xfId="0" applyNumberForma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1" fontId="0" fillId="0" borderId="14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right" vertical="top"/>
    </xf>
    <xf numFmtId="1" fontId="0" fillId="0" borderId="11" xfId="0" applyNumberFormat="1" applyFont="1" applyBorder="1" applyAlignment="1">
      <alignment horizontal="left" vertical="top"/>
    </xf>
    <xf numFmtId="1" fontId="0" fillId="0" borderId="13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right" vertical="top"/>
    </xf>
    <xf numFmtId="1" fontId="0" fillId="0" borderId="24" xfId="0" applyNumberFormat="1" applyFont="1" applyBorder="1" applyAlignment="1">
      <alignment horizontal="left" vertical="top"/>
    </xf>
    <xf numFmtId="0" fontId="0" fillId="0" borderId="23" xfId="0" applyFont="1" applyBorder="1" applyAlignment="1">
      <alignment vertical="top"/>
    </xf>
    <xf numFmtId="169" fontId="0" fillId="0" borderId="24" xfId="0" applyNumberFormat="1" applyFont="1" applyBorder="1" applyAlignment="1" applyProtection="1">
      <alignment vertical="top"/>
      <protection locked="0"/>
    </xf>
    <xf numFmtId="169" fontId="0" fillId="0" borderId="23" xfId="0" applyNumberFormat="1" applyFont="1" applyBorder="1" applyAlignment="1" applyProtection="1">
      <alignment vertical="top"/>
      <protection locked="0"/>
    </xf>
    <xf numFmtId="169" fontId="0" fillId="0" borderId="13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top"/>
      <protection locked="0"/>
    </xf>
    <xf numFmtId="0" fontId="6" fillId="0" borderId="1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64" fontId="0" fillId="0" borderId="13" xfId="0" applyNumberFormat="1" applyFont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vertical="top"/>
    </xf>
    <xf numFmtId="1" fontId="0" fillId="0" borderId="19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0" xfId="0" applyFont="1" applyAlignment="1">
      <alignment horizontal="right" vertical="top"/>
    </xf>
    <xf numFmtId="14" fontId="0" fillId="0" borderId="0" xfId="0" applyNumberFormat="1" applyFont="1" applyBorder="1" applyAlignment="1" applyProtection="1">
      <alignment horizontal="left" vertical="top"/>
      <protection locked="0"/>
    </xf>
    <xf numFmtId="0" fontId="9" fillId="0" borderId="12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14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13" xfId="0" applyFont="1" applyBorder="1" applyAlignment="1">
      <alignment vertical="center"/>
    </xf>
    <xf numFmtId="17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top"/>
    </xf>
    <xf numFmtId="16" fontId="0" fillId="0" borderId="13" xfId="0" applyNumberFormat="1" applyFont="1" applyBorder="1" applyAlignment="1" applyProtection="1" quotePrefix="1">
      <alignment horizontal="left" vertical="center"/>
      <protection locked="0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14" fontId="0" fillId="0" borderId="0" xfId="0" applyNumberFormat="1" applyFont="1" applyAlignment="1">
      <alignment horizontal="right" vertical="top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0" fillId="0" borderId="13" xfId="0" applyNumberFormat="1" applyFont="1" applyBorder="1" applyAlignment="1">
      <alignment vertical="top"/>
    </xf>
    <xf numFmtId="1" fontId="0" fillId="0" borderId="20" xfId="0" applyNumberFormat="1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vertical="top"/>
    </xf>
    <xf numFmtId="0" fontId="0" fillId="0" borderId="18" xfId="0" applyFont="1" applyBorder="1" applyAlignment="1">
      <alignment horizontal="left" vertical="top" wrapText="1"/>
    </xf>
    <xf numFmtId="1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left" vertical="top"/>
    </xf>
    <xf numFmtId="0" fontId="0" fillId="0" borderId="22" xfId="0" applyBorder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Font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22" xfId="0" applyBorder="1" applyAlignment="1">
      <alignment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6</xdr:row>
      <xdr:rowOff>152400</xdr:rowOff>
    </xdr:to>
    <xdr:pic>
      <xdr:nvPicPr>
        <xdr:cNvPr id="1" name="Picture 3" descr="JKV-Logo-mit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6</xdr:row>
      <xdr:rowOff>152400</xdr:rowOff>
    </xdr:to>
    <xdr:pic>
      <xdr:nvPicPr>
        <xdr:cNvPr id="1" name="Picture 1" descr="JKV-Logo-mit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6</xdr:row>
      <xdr:rowOff>152400</xdr:rowOff>
    </xdr:to>
    <xdr:pic>
      <xdr:nvPicPr>
        <xdr:cNvPr id="1" name="Picture 1" descr="JKV-Logo-mit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6</xdr:row>
      <xdr:rowOff>152400</xdr:rowOff>
    </xdr:to>
    <xdr:pic>
      <xdr:nvPicPr>
        <xdr:cNvPr id="1" name="Picture 1" descr="JKV-Logo-mit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enaer-kunstverein.de" TargetMode="External" /><Relationship Id="rId2" Type="http://schemas.openxmlformats.org/officeDocument/2006/relationships/hyperlink" Target="http://www.jenaer-kunstverein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jenaer-kunstverein.de" TargetMode="External" /><Relationship Id="rId2" Type="http://schemas.openxmlformats.org/officeDocument/2006/relationships/hyperlink" Target="http://www.jenaer-kunstverein.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jenaer-kunstverein.de" TargetMode="External" /><Relationship Id="rId2" Type="http://schemas.openxmlformats.org/officeDocument/2006/relationships/hyperlink" Target="http://www.jenaer-kunstverein.de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jenaer-kunstverein.de" TargetMode="External" /><Relationship Id="rId2" Type="http://schemas.openxmlformats.org/officeDocument/2006/relationships/hyperlink" Target="http://www.jenaer-kunstverein.de/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1">
      <selection activeCell="A14" sqref="A14:H19"/>
    </sheetView>
  </sheetViews>
  <sheetFormatPr defaultColWidth="11.421875" defaultRowHeight="12.75"/>
  <cols>
    <col min="1" max="1" width="3.7109375" style="16" customWidth="1"/>
    <col min="2" max="3" width="4.7109375" style="16" customWidth="1"/>
    <col min="4" max="9" width="6.7109375" style="16" customWidth="1"/>
    <col min="10" max="11" width="3.7109375" style="16" customWidth="1"/>
    <col min="12" max="15" width="8.7109375" style="16" customWidth="1"/>
    <col min="16" max="16" width="6.7109375" style="16" customWidth="1"/>
    <col min="17" max="16384" width="11.421875" style="16" customWidth="1"/>
  </cols>
  <sheetData>
    <row r="1" ht="12.75"/>
    <row r="2" spans="4:12" s="11" customFormat="1" ht="12.75">
      <c r="D2" s="11" t="s">
        <v>1</v>
      </c>
      <c r="K2" s="14"/>
      <c r="L2" s="11" t="s">
        <v>4</v>
      </c>
    </row>
    <row r="3" spans="4:12" s="11" customFormat="1" ht="12.75">
      <c r="D3" s="11" t="s">
        <v>12</v>
      </c>
      <c r="K3" s="14"/>
      <c r="L3" s="11" t="s">
        <v>5</v>
      </c>
    </row>
    <row r="4" spans="11:12" s="11" customFormat="1" ht="12.75">
      <c r="K4" s="14"/>
      <c r="L4" s="11" t="s">
        <v>6</v>
      </c>
    </row>
    <row r="5" s="11" customFormat="1" ht="12.75">
      <c r="K5" s="14"/>
    </row>
    <row r="6" spans="1:12" ht="12.75">
      <c r="A6" s="11"/>
      <c r="B6" s="11"/>
      <c r="C6" s="11"/>
      <c r="D6" s="15" t="s">
        <v>2</v>
      </c>
      <c r="K6" s="17"/>
      <c r="L6" s="16" t="s">
        <v>7</v>
      </c>
    </row>
    <row r="7" spans="4:12" ht="12.75">
      <c r="D7" s="15" t="s">
        <v>3</v>
      </c>
      <c r="K7" s="17"/>
      <c r="L7" s="16" t="s">
        <v>8</v>
      </c>
    </row>
    <row r="10" spans="1:2" ht="15.75">
      <c r="A10" s="5" t="s">
        <v>0</v>
      </c>
      <c r="B10" s="5"/>
    </row>
    <row r="12" spans="1:14" ht="12.75">
      <c r="A12" s="120" t="s">
        <v>26</v>
      </c>
      <c r="B12" s="120"/>
      <c r="C12" s="120"/>
      <c r="D12" s="120"/>
      <c r="E12" s="145" t="s">
        <v>20</v>
      </c>
      <c r="F12" s="145"/>
      <c r="G12" s="146">
        <f ca="1">TODAY()</f>
        <v>42969</v>
      </c>
      <c r="H12" s="146"/>
      <c r="I12" s="73"/>
      <c r="J12" s="120" t="s">
        <v>9</v>
      </c>
      <c r="K12" s="120"/>
      <c r="L12" s="120"/>
      <c r="M12" s="120"/>
      <c r="N12" s="120"/>
    </row>
    <row r="13" spans="10:15" ht="12.75">
      <c r="J13" s="115" t="s">
        <v>49</v>
      </c>
      <c r="K13" s="116"/>
      <c r="L13" s="116"/>
      <c r="M13" s="105"/>
      <c r="N13" s="72"/>
      <c r="O13" s="72"/>
    </row>
    <row r="14" spans="1:13" ht="12.75">
      <c r="A14" s="127"/>
      <c r="B14" s="128"/>
      <c r="C14" s="128"/>
      <c r="D14" s="128"/>
      <c r="E14" s="128"/>
      <c r="F14" s="128"/>
      <c r="G14" s="128"/>
      <c r="H14" s="129"/>
      <c r="J14" s="115" t="s">
        <v>62</v>
      </c>
      <c r="K14" s="116"/>
      <c r="L14" s="116"/>
      <c r="M14" s="114"/>
    </row>
    <row r="15" spans="1:14" ht="12.75">
      <c r="A15" s="130"/>
      <c r="B15" s="131"/>
      <c r="C15" s="131"/>
      <c r="D15" s="131"/>
      <c r="E15" s="131"/>
      <c r="F15" s="131"/>
      <c r="G15" s="131"/>
      <c r="H15" s="132"/>
      <c r="J15" s="117" t="s">
        <v>17</v>
      </c>
      <c r="K15" s="116"/>
      <c r="L15" s="118"/>
      <c r="M15" s="118"/>
      <c r="N15" s="118"/>
    </row>
    <row r="16" spans="1:14" ht="12.75">
      <c r="A16" s="130"/>
      <c r="B16" s="131"/>
      <c r="C16" s="131"/>
      <c r="D16" s="131"/>
      <c r="E16" s="131"/>
      <c r="F16" s="131"/>
      <c r="G16" s="131"/>
      <c r="H16" s="132"/>
      <c r="J16" s="117" t="s">
        <v>18</v>
      </c>
      <c r="K16" s="116"/>
      <c r="L16" s="119"/>
      <c r="M16" s="118"/>
      <c r="N16" s="118"/>
    </row>
    <row r="17" spans="1:11" ht="12.75">
      <c r="A17" s="130"/>
      <c r="B17" s="131"/>
      <c r="C17" s="131"/>
      <c r="D17" s="131"/>
      <c r="E17" s="131"/>
      <c r="F17" s="131"/>
      <c r="G17" s="131"/>
      <c r="H17" s="132"/>
      <c r="J17" s="125" t="s">
        <v>37</v>
      </c>
      <c r="K17" s="126"/>
    </row>
    <row r="18" spans="1:14" ht="12.75">
      <c r="A18" s="130"/>
      <c r="B18" s="131"/>
      <c r="C18" s="131"/>
      <c r="D18" s="131"/>
      <c r="E18" s="131"/>
      <c r="F18" s="131"/>
      <c r="G18" s="131"/>
      <c r="H18" s="132"/>
      <c r="J18" s="117" t="s">
        <v>36</v>
      </c>
      <c r="K18" s="116"/>
      <c r="L18" s="119"/>
      <c r="M18" s="118"/>
      <c r="N18" s="118"/>
    </row>
    <row r="19" spans="1:14" ht="12.75">
      <c r="A19" s="133"/>
      <c r="B19" s="134"/>
      <c r="C19" s="134"/>
      <c r="D19" s="134"/>
      <c r="E19" s="134"/>
      <c r="F19" s="134"/>
      <c r="G19" s="134"/>
      <c r="H19" s="135"/>
      <c r="J19" s="117" t="s">
        <v>19</v>
      </c>
      <c r="K19" s="116"/>
      <c r="L19" s="118"/>
      <c r="M19" s="118"/>
      <c r="N19" s="118"/>
    </row>
    <row r="21" spans="1:16" ht="12.75">
      <c r="A21" s="62" t="s">
        <v>13</v>
      </c>
      <c r="B21" s="136" t="s">
        <v>47</v>
      </c>
      <c r="C21" s="137"/>
      <c r="D21" s="138" t="s">
        <v>15</v>
      </c>
      <c r="E21" s="122"/>
      <c r="F21" s="122"/>
      <c r="G21" s="122"/>
      <c r="H21" s="122"/>
      <c r="I21" s="122"/>
      <c r="J21" s="60"/>
      <c r="K21" s="59"/>
      <c r="L21" s="61" t="s">
        <v>16</v>
      </c>
      <c r="M21" s="123" t="s">
        <v>44</v>
      </c>
      <c r="N21" s="66" t="s">
        <v>45</v>
      </c>
      <c r="P21" s="6"/>
    </row>
    <row r="22" spans="1:14" ht="12.75">
      <c r="A22" s="63"/>
      <c r="B22" s="23"/>
      <c r="C22" s="22"/>
      <c r="D22" s="147" t="s">
        <v>68</v>
      </c>
      <c r="E22" s="148"/>
      <c r="F22" s="148"/>
      <c r="G22" s="148"/>
      <c r="H22" s="148"/>
      <c r="I22" s="148"/>
      <c r="J22" s="22"/>
      <c r="K22" s="23"/>
      <c r="L22" s="24"/>
      <c r="M22" s="124"/>
      <c r="N22" s="67"/>
    </row>
    <row r="23" spans="1:15" ht="7.5" customHeight="1">
      <c r="A23" s="64"/>
      <c r="B23" s="3"/>
      <c r="C23" s="2"/>
      <c r="D23" s="3"/>
      <c r="E23" s="2"/>
      <c r="F23" s="2"/>
      <c r="G23" s="2"/>
      <c r="H23" s="2"/>
      <c r="I23" s="2"/>
      <c r="J23" s="2"/>
      <c r="K23" s="3"/>
      <c r="L23" s="2"/>
      <c r="M23" s="3"/>
      <c r="N23" s="68"/>
      <c r="O23" s="2"/>
    </row>
    <row r="24" spans="1:14" ht="54" customHeight="1">
      <c r="A24" s="94">
        <v>1</v>
      </c>
      <c r="B24" s="95" t="s">
        <v>28</v>
      </c>
      <c r="C24" s="96"/>
      <c r="D24" s="139"/>
      <c r="E24" s="140"/>
      <c r="F24" s="140"/>
      <c r="G24" s="140"/>
      <c r="H24" s="140"/>
      <c r="I24" s="140"/>
      <c r="J24" s="141"/>
      <c r="K24" s="41"/>
      <c r="L24" s="42"/>
      <c r="M24" s="43"/>
      <c r="N24" s="70"/>
    </row>
    <row r="25" spans="1:14" ht="54" customHeight="1">
      <c r="A25" s="97">
        <v>2</v>
      </c>
      <c r="B25" s="98" t="s">
        <v>28</v>
      </c>
      <c r="C25" s="99"/>
      <c r="D25" s="142"/>
      <c r="E25" s="143"/>
      <c r="F25" s="143"/>
      <c r="G25" s="143"/>
      <c r="H25" s="143"/>
      <c r="I25" s="143"/>
      <c r="J25" s="144"/>
      <c r="K25" s="100"/>
      <c r="L25" s="101"/>
      <c r="M25" s="102"/>
      <c r="N25" s="103"/>
    </row>
    <row r="26" spans="1:14" ht="54" customHeight="1">
      <c r="A26" s="97">
        <v>3</v>
      </c>
      <c r="B26" s="98" t="s">
        <v>28</v>
      </c>
      <c r="C26" s="99"/>
      <c r="D26" s="142"/>
      <c r="E26" s="143"/>
      <c r="F26" s="143"/>
      <c r="G26" s="143"/>
      <c r="H26" s="143"/>
      <c r="I26" s="143"/>
      <c r="J26" s="144"/>
      <c r="K26" s="100"/>
      <c r="L26" s="101"/>
      <c r="M26" s="102"/>
      <c r="N26" s="103"/>
    </row>
    <row r="27" spans="1:14" ht="54" customHeight="1">
      <c r="A27" s="97">
        <v>4</v>
      </c>
      <c r="B27" s="98" t="s">
        <v>28</v>
      </c>
      <c r="C27" s="99"/>
      <c r="D27" s="142"/>
      <c r="E27" s="143"/>
      <c r="F27" s="143"/>
      <c r="G27" s="143"/>
      <c r="H27" s="143"/>
      <c r="I27" s="143"/>
      <c r="J27" s="144"/>
      <c r="K27" s="100"/>
      <c r="L27" s="101"/>
      <c r="M27" s="102"/>
      <c r="N27" s="103"/>
    </row>
    <row r="28" spans="1:14" ht="54" customHeight="1">
      <c r="A28" s="65">
        <v>5</v>
      </c>
      <c r="B28" s="25" t="s">
        <v>28</v>
      </c>
      <c r="C28" s="26"/>
      <c r="D28" s="149"/>
      <c r="E28" s="150"/>
      <c r="F28" s="150"/>
      <c r="G28" s="150"/>
      <c r="H28" s="150"/>
      <c r="I28" s="150"/>
      <c r="J28" s="151"/>
      <c r="K28" s="17"/>
      <c r="L28" s="39"/>
      <c r="M28" s="40"/>
      <c r="N28" s="69"/>
    </row>
    <row r="29" spans="1:15" ht="7.5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2"/>
    </row>
    <row r="30" spans="1:14" ht="12.75">
      <c r="A30" s="125" t="s">
        <v>46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</row>
    <row r="31" spans="1:14" ht="12.75">
      <c r="A31" s="125" t="s">
        <v>42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2" ht="12.75">
      <c r="A33" s="13"/>
      <c r="D33" s="120"/>
      <c r="E33" s="120"/>
      <c r="F33" s="120"/>
      <c r="G33" s="120"/>
      <c r="H33" s="120"/>
      <c r="I33" s="120"/>
      <c r="L33" s="19"/>
    </row>
    <row r="34" spans="1:12" ht="12.75">
      <c r="A34" s="13"/>
      <c r="B34" s="8"/>
      <c r="D34" s="145" t="s">
        <v>39</v>
      </c>
      <c r="E34" s="145"/>
      <c r="F34" s="145"/>
      <c r="G34" s="145"/>
      <c r="H34" s="145"/>
      <c r="I34" s="145"/>
      <c r="J34" s="18"/>
      <c r="L34" s="57"/>
    </row>
    <row r="35" spans="1:12" ht="12.75">
      <c r="A35" s="13"/>
      <c r="B35" s="8" t="s">
        <v>48</v>
      </c>
      <c r="E35" s="18"/>
      <c r="G35" s="145" t="s">
        <v>40</v>
      </c>
      <c r="H35" s="145"/>
      <c r="I35" s="145"/>
      <c r="J35" s="18"/>
      <c r="L35" s="58">
        <f>IF(M14="ja",5,15)</f>
        <v>15</v>
      </c>
    </row>
    <row r="36" spans="1:12" ht="13.5" thickBot="1">
      <c r="A36" s="13"/>
      <c r="D36" s="145" t="s">
        <v>41</v>
      </c>
      <c r="E36" s="145"/>
      <c r="F36" s="145"/>
      <c r="G36" s="145"/>
      <c r="H36" s="145"/>
      <c r="I36" s="145"/>
      <c r="J36" s="18"/>
      <c r="L36" s="56">
        <f>SUM(L34:L35)</f>
        <v>15</v>
      </c>
    </row>
    <row r="37" spans="1:15" ht="13.5" thickTop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75"/>
    </row>
    <row r="39" spans="1:2" ht="12.75">
      <c r="A39" s="8" t="s">
        <v>25</v>
      </c>
      <c r="B39" s="8"/>
    </row>
    <row r="40" spans="1:2" ht="12.75">
      <c r="A40" s="8" t="s">
        <v>76</v>
      </c>
      <c r="B40" s="8"/>
    </row>
    <row r="41" spans="1:2" ht="12.75">
      <c r="A41" s="8"/>
      <c r="B41" s="8"/>
    </row>
    <row r="43" spans="4:14" ht="12.75">
      <c r="D43" s="20"/>
      <c r="E43" s="20"/>
      <c r="F43" s="20"/>
      <c r="G43" s="20"/>
      <c r="L43" s="20"/>
      <c r="M43" s="20"/>
      <c r="N43" s="20"/>
    </row>
    <row r="44" spans="4:14" ht="12.75">
      <c r="D44" s="16" t="s">
        <v>26</v>
      </c>
      <c r="L44" s="120" t="s">
        <v>27</v>
      </c>
      <c r="M44" s="120"/>
      <c r="N44" s="120"/>
    </row>
  </sheetData>
  <sheetProtection password="CC80" sheet="1" objects="1" scenarios="1" formatRows="0"/>
  <mergeCells count="33">
    <mergeCell ref="D28:J28"/>
    <mergeCell ref="D36:I36"/>
    <mergeCell ref="A31:N31"/>
    <mergeCell ref="A30:N30"/>
    <mergeCell ref="G35:I35"/>
    <mergeCell ref="D33:I33"/>
    <mergeCell ref="D34:I34"/>
    <mergeCell ref="J17:K17"/>
    <mergeCell ref="A14:H19"/>
    <mergeCell ref="A12:D12"/>
    <mergeCell ref="B21:C21"/>
    <mergeCell ref="D21:I21"/>
    <mergeCell ref="D24:J24"/>
    <mergeCell ref="J18:K18"/>
    <mergeCell ref="E12:F12"/>
    <mergeCell ref="G12:H12"/>
    <mergeCell ref="J12:N12"/>
    <mergeCell ref="L44:N44"/>
    <mergeCell ref="L18:N18"/>
    <mergeCell ref="L19:N19"/>
    <mergeCell ref="A29:N29"/>
    <mergeCell ref="M21:M22"/>
    <mergeCell ref="J19:K19"/>
    <mergeCell ref="D25:J25"/>
    <mergeCell ref="D26:J26"/>
    <mergeCell ref="D27:J27"/>
    <mergeCell ref="D22:I22"/>
    <mergeCell ref="J13:L13"/>
    <mergeCell ref="J14:L14"/>
    <mergeCell ref="J15:K15"/>
    <mergeCell ref="J16:K16"/>
    <mergeCell ref="L15:N15"/>
    <mergeCell ref="L16:N16"/>
  </mergeCells>
  <hyperlinks>
    <hyperlink ref="D6" r:id="rId1" display="info@jenaer-kunstverein.de"/>
    <hyperlink ref="D7" r:id="rId2" display="www.jenaer-kunstverein.de"/>
  </hyperlinks>
  <printOptions/>
  <pageMargins left="0.7874015748031497" right="0.3937007874015748" top="0.31496062992125984" bottom="0.7874015748031497" header="0.5118110236220472" footer="0.511811023622047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0"/>
  <sheetViews>
    <sheetView zoomScalePageLayoutView="0" workbookViewId="0" topLeftCell="A9">
      <selection activeCell="D23" sqref="D23:K23"/>
    </sheetView>
  </sheetViews>
  <sheetFormatPr defaultColWidth="11.421875" defaultRowHeight="12.75"/>
  <cols>
    <col min="1" max="1" width="3.7109375" style="16" customWidth="1"/>
    <col min="2" max="2" width="6.7109375" style="16" customWidth="1"/>
    <col min="3" max="3" width="2.7109375" style="16" customWidth="1"/>
    <col min="4" max="4" width="6.7109375" style="16" customWidth="1"/>
    <col min="5" max="10" width="5.7109375" style="16" customWidth="1"/>
    <col min="11" max="12" width="2.7109375" style="16" customWidth="1"/>
    <col min="13" max="14" width="7.7109375" style="16" customWidth="1"/>
    <col min="15" max="15" width="10.140625" style="16" customWidth="1"/>
    <col min="16" max="16" width="7.7109375" style="16" customWidth="1"/>
    <col min="17" max="17" width="6.7109375" style="16" customWidth="1"/>
    <col min="18" max="16384" width="11.421875" style="16" customWidth="1"/>
  </cols>
  <sheetData>
    <row r="1" ht="12.75"/>
    <row r="2" spans="4:12" s="11" customFormat="1" ht="12.75">
      <c r="D2" s="11" t="s">
        <v>1</v>
      </c>
      <c r="K2" s="14"/>
      <c r="L2" s="11" t="s">
        <v>4</v>
      </c>
    </row>
    <row r="3" spans="4:12" s="11" customFormat="1" ht="12.75">
      <c r="D3" s="11" t="s">
        <v>12</v>
      </c>
      <c r="K3" s="14"/>
      <c r="L3" s="11" t="s">
        <v>5</v>
      </c>
    </row>
    <row r="4" spans="11:12" s="11" customFormat="1" ht="12.75">
      <c r="K4" s="14"/>
      <c r="L4" s="11" t="s">
        <v>6</v>
      </c>
    </row>
    <row r="5" spans="11:12" s="11" customFormat="1" ht="12.75">
      <c r="K5" s="14"/>
      <c r="L5" s="30"/>
    </row>
    <row r="6" spans="1:12" ht="12.75">
      <c r="A6" s="11"/>
      <c r="B6" s="11"/>
      <c r="C6" s="11"/>
      <c r="D6" s="15" t="s">
        <v>2</v>
      </c>
      <c r="K6" s="17"/>
      <c r="L6" s="16" t="s">
        <v>7</v>
      </c>
    </row>
    <row r="7" spans="4:12" ht="12.75">
      <c r="D7" s="15" t="s">
        <v>3</v>
      </c>
      <c r="K7" s="17"/>
      <c r="L7" s="16" t="s">
        <v>8</v>
      </c>
    </row>
    <row r="10" spans="1:2" ht="15.75">
      <c r="A10" s="5" t="s">
        <v>0</v>
      </c>
      <c r="B10" s="5"/>
    </row>
    <row r="12" spans="1:12" ht="12.75">
      <c r="A12" s="165" t="s">
        <v>26</v>
      </c>
      <c r="B12" s="165"/>
      <c r="C12" s="165"/>
      <c r="F12" s="168" t="s">
        <v>20</v>
      </c>
      <c r="G12" s="168"/>
      <c r="H12" s="152">
        <f>Vertrag!G12</f>
        <v>42969</v>
      </c>
      <c r="I12" s="153"/>
      <c r="J12" s="80"/>
      <c r="K12" s="81"/>
      <c r="L12" s="16" t="s">
        <v>9</v>
      </c>
    </row>
    <row r="13" spans="11:16" ht="12.75">
      <c r="K13" s="17"/>
      <c r="L13" s="16" t="s">
        <v>10</v>
      </c>
      <c r="O13" s="26">
        <f>Vertrag!N13</f>
        <v>0</v>
      </c>
      <c r="P13" s="26"/>
    </row>
    <row r="14" spans="1:12" ht="12.75">
      <c r="A14" s="155">
        <f>Vertrag!A14</f>
        <v>0</v>
      </c>
      <c r="B14" s="128"/>
      <c r="C14" s="128"/>
      <c r="D14" s="128"/>
      <c r="E14" s="128"/>
      <c r="F14" s="128"/>
      <c r="G14" s="128"/>
      <c r="H14" s="128"/>
      <c r="I14" s="129"/>
      <c r="K14" s="17"/>
      <c r="L14" s="75"/>
    </row>
    <row r="15" spans="1:16" ht="12.75">
      <c r="A15" s="130"/>
      <c r="B15" s="131"/>
      <c r="C15" s="131"/>
      <c r="D15" s="131"/>
      <c r="E15" s="131"/>
      <c r="F15" s="131"/>
      <c r="G15" s="131"/>
      <c r="H15" s="131"/>
      <c r="I15" s="132"/>
      <c r="K15" s="17"/>
      <c r="L15" s="112" t="s">
        <v>17</v>
      </c>
      <c r="M15" s="105"/>
      <c r="N15" s="154">
        <f>Vertrag!L15</f>
        <v>0</v>
      </c>
      <c r="O15" s="154"/>
      <c r="P15" s="71"/>
    </row>
    <row r="16" spans="1:16" ht="12.75">
      <c r="A16" s="130"/>
      <c r="B16" s="131"/>
      <c r="C16" s="131"/>
      <c r="D16" s="131"/>
      <c r="E16" s="131"/>
      <c r="F16" s="131"/>
      <c r="G16" s="131"/>
      <c r="H16" s="131"/>
      <c r="I16" s="132"/>
      <c r="K16" s="17"/>
      <c r="L16" s="112" t="s">
        <v>18</v>
      </c>
      <c r="M16" s="105"/>
      <c r="N16" s="154">
        <f>Vertrag!L16</f>
        <v>0</v>
      </c>
      <c r="O16" s="154"/>
      <c r="P16" s="71"/>
    </row>
    <row r="17" spans="1:15" ht="12.75">
      <c r="A17" s="130"/>
      <c r="B17" s="131"/>
      <c r="C17" s="131"/>
      <c r="D17" s="131"/>
      <c r="E17" s="131"/>
      <c r="F17" s="131"/>
      <c r="G17" s="131"/>
      <c r="H17" s="131"/>
      <c r="I17" s="132"/>
      <c r="K17" s="17"/>
      <c r="L17" s="125" t="s">
        <v>37</v>
      </c>
      <c r="M17" s="126"/>
      <c r="N17" s="126"/>
      <c r="O17" s="126"/>
    </row>
    <row r="18" spans="1:15" ht="12.75">
      <c r="A18" s="130"/>
      <c r="B18" s="131"/>
      <c r="C18" s="131"/>
      <c r="D18" s="131"/>
      <c r="E18" s="131"/>
      <c r="F18" s="131"/>
      <c r="G18" s="131"/>
      <c r="H18" s="131"/>
      <c r="I18" s="132"/>
      <c r="K18" s="17"/>
      <c r="L18" s="156" t="s">
        <v>36</v>
      </c>
      <c r="M18" s="115"/>
      <c r="N18" s="154">
        <f>Vertrag!L18</f>
        <v>0</v>
      </c>
      <c r="O18" s="116"/>
    </row>
    <row r="19" spans="1:15" ht="12.75">
      <c r="A19" s="133"/>
      <c r="B19" s="134"/>
      <c r="C19" s="134"/>
      <c r="D19" s="134"/>
      <c r="E19" s="134"/>
      <c r="F19" s="134"/>
      <c r="G19" s="134"/>
      <c r="H19" s="134"/>
      <c r="I19" s="135"/>
      <c r="K19" s="17"/>
      <c r="L19" s="112" t="s">
        <v>19</v>
      </c>
      <c r="M19" s="105"/>
      <c r="N19" s="157"/>
      <c r="O19" s="158"/>
    </row>
    <row r="20" spans="11:15" ht="12.75">
      <c r="K20" s="17"/>
      <c r="L20" s="154">
        <f>Vertrag!L19</f>
        <v>0</v>
      </c>
      <c r="M20" s="154"/>
      <c r="N20" s="154"/>
      <c r="O20" s="116"/>
    </row>
    <row r="21" spans="1:15" ht="12.75">
      <c r="A21" s="22" t="s">
        <v>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7" ht="54" customHeight="1">
      <c r="A22" s="174">
        <f>Vertrag!A24</f>
        <v>1</v>
      </c>
      <c r="B22" s="156" t="s">
        <v>38</v>
      </c>
      <c r="C22" s="156"/>
      <c r="D22" s="156"/>
      <c r="E22" s="156">
        <f>Vertrag!D24</f>
        <v>0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9"/>
      <c r="Q22" s="6"/>
    </row>
    <row r="23" spans="1:15" ht="15.75" customHeight="1">
      <c r="A23" s="175"/>
      <c r="B23" s="159" t="s">
        <v>33</v>
      </c>
      <c r="C23" s="159"/>
      <c r="D23" s="177"/>
      <c r="E23" s="178"/>
      <c r="F23" s="178"/>
      <c r="G23" s="178"/>
      <c r="H23" s="178"/>
      <c r="I23" s="178"/>
      <c r="J23" s="178"/>
      <c r="K23" s="179"/>
      <c r="L23" s="171" t="s">
        <v>30</v>
      </c>
      <c r="M23" s="172"/>
      <c r="N23" s="161"/>
      <c r="O23" s="161"/>
    </row>
    <row r="24" spans="1:15" ht="15.75" customHeight="1">
      <c r="A24" s="175"/>
      <c r="B24" s="159" t="s">
        <v>32</v>
      </c>
      <c r="C24" s="159"/>
      <c r="D24" s="180"/>
      <c r="E24" s="181"/>
      <c r="F24" s="181"/>
      <c r="G24" s="181"/>
      <c r="H24" s="181"/>
      <c r="I24" s="181"/>
      <c r="J24" s="181"/>
      <c r="K24" s="182"/>
      <c r="L24" s="159" t="s">
        <v>31</v>
      </c>
      <c r="M24" s="172"/>
      <c r="N24" s="164"/>
      <c r="O24" s="161"/>
    </row>
    <row r="25" spans="1:15" ht="15.75" customHeight="1">
      <c r="A25" s="175"/>
      <c r="B25" s="167" t="s">
        <v>69</v>
      </c>
      <c r="C25" s="159"/>
      <c r="D25" s="166" t="s">
        <v>23</v>
      </c>
      <c r="E25" s="166"/>
      <c r="F25" s="109"/>
      <c r="G25" s="109"/>
      <c r="H25" s="110"/>
      <c r="I25" s="166"/>
      <c r="J25" s="166"/>
      <c r="K25" s="166"/>
      <c r="L25" s="166"/>
      <c r="M25" s="108"/>
      <c r="N25" s="108"/>
      <c r="O25" s="108"/>
    </row>
    <row r="26" spans="1:15" ht="15.75" customHeight="1">
      <c r="A26" s="175"/>
      <c r="B26" s="159"/>
      <c r="C26" s="159"/>
      <c r="D26" s="166" t="s">
        <v>21</v>
      </c>
      <c r="E26" s="166"/>
      <c r="F26" s="109"/>
      <c r="G26" s="109"/>
      <c r="H26" s="109"/>
      <c r="I26" s="166" t="s">
        <v>22</v>
      </c>
      <c r="J26" s="166"/>
      <c r="K26" s="166"/>
      <c r="L26" s="166"/>
      <c r="M26" s="109"/>
      <c r="N26" s="109"/>
      <c r="O26" s="109"/>
    </row>
    <row r="27" spans="1:15" ht="15.75" customHeight="1">
      <c r="A27" s="175"/>
      <c r="B27" s="159" t="s">
        <v>34</v>
      </c>
      <c r="C27" s="159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  <row r="28" spans="1:15" ht="15.75" customHeight="1">
      <c r="A28" s="176"/>
      <c r="B28" s="159" t="s">
        <v>35</v>
      </c>
      <c r="C28" s="159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  <row r="29" spans="1:15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</row>
    <row r="30" spans="1:16" ht="54" customHeight="1">
      <c r="A30" s="173">
        <f>Vertrag!A25</f>
        <v>2</v>
      </c>
      <c r="B30" s="156" t="s">
        <v>38</v>
      </c>
      <c r="C30" s="156"/>
      <c r="D30" s="156"/>
      <c r="E30" s="156">
        <f>Vertrag!D25</f>
        <v>0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9"/>
    </row>
    <row r="31" spans="1:15" ht="15.75" customHeight="1">
      <c r="A31" s="116"/>
      <c r="B31" s="159" t="s">
        <v>33</v>
      </c>
      <c r="C31" s="159"/>
      <c r="D31" s="161"/>
      <c r="E31" s="161"/>
      <c r="F31" s="161"/>
      <c r="G31" s="161"/>
      <c r="H31" s="161"/>
      <c r="I31" s="161"/>
      <c r="J31" s="161"/>
      <c r="K31" s="169"/>
      <c r="L31" s="171" t="s">
        <v>30</v>
      </c>
      <c r="M31" s="172"/>
      <c r="N31" s="161"/>
      <c r="O31" s="161"/>
    </row>
    <row r="32" spans="1:15" ht="15.75" customHeight="1">
      <c r="A32" s="116"/>
      <c r="B32" s="159" t="s">
        <v>32</v>
      </c>
      <c r="C32" s="159"/>
      <c r="D32" s="162"/>
      <c r="E32" s="162"/>
      <c r="F32" s="162"/>
      <c r="G32" s="162"/>
      <c r="H32" s="162"/>
      <c r="I32" s="162"/>
      <c r="J32" s="162"/>
      <c r="K32" s="170"/>
      <c r="L32" s="159" t="s">
        <v>31</v>
      </c>
      <c r="M32" s="159"/>
      <c r="N32" s="160"/>
      <c r="O32" s="161"/>
    </row>
    <row r="33" spans="1:15" ht="15.75" customHeight="1">
      <c r="A33" s="116"/>
      <c r="B33" s="167" t="s">
        <v>69</v>
      </c>
      <c r="C33" s="159"/>
      <c r="D33" s="166" t="s">
        <v>23</v>
      </c>
      <c r="E33" s="166"/>
      <c r="F33" s="109"/>
      <c r="G33" s="109"/>
      <c r="H33" s="110"/>
      <c r="I33" s="166"/>
      <c r="J33" s="166"/>
      <c r="K33" s="166"/>
      <c r="L33" s="166"/>
      <c r="M33" s="108"/>
      <c r="N33" s="108"/>
      <c r="O33" s="108"/>
    </row>
    <row r="34" spans="1:15" ht="15.75" customHeight="1">
      <c r="A34" s="116"/>
      <c r="B34" s="159"/>
      <c r="C34" s="159"/>
      <c r="D34" s="166" t="s">
        <v>21</v>
      </c>
      <c r="E34" s="166"/>
      <c r="F34" s="109"/>
      <c r="G34" s="109"/>
      <c r="H34" s="109"/>
      <c r="I34" s="166" t="s">
        <v>22</v>
      </c>
      <c r="J34" s="166"/>
      <c r="K34" s="166"/>
      <c r="L34" s="166"/>
      <c r="M34" s="109"/>
      <c r="N34" s="109"/>
      <c r="O34" s="109"/>
    </row>
    <row r="35" spans="1:15" ht="15.75" customHeight="1">
      <c r="A35" s="116"/>
      <c r="B35" s="159" t="s">
        <v>34</v>
      </c>
      <c r="C35" s="159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</row>
    <row r="36" spans="1:15" ht="15.75" customHeight="1">
      <c r="A36" s="116"/>
      <c r="B36" s="159" t="s">
        <v>35</v>
      </c>
      <c r="C36" s="159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</row>
    <row r="37" spans="1:15" s="106" customFormat="1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</row>
    <row r="38" spans="1:16" ht="54" customHeight="1">
      <c r="A38" s="174">
        <f>Vertrag!A26</f>
        <v>3</v>
      </c>
      <c r="B38" s="156" t="s">
        <v>38</v>
      </c>
      <c r="C38" s="156"/>
      <c r="D38" s="156"/>
      <c r="E38" s="156">
        <f>Vertrag!D26</f>
        <v>0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9"/>
    </row>
    <row r="39" spans="1:15" ht="15.75" customHeight="1">
      <c r="A39" s="175"/>
      <c r="B39" s="159" t="s">
        <v>33</v>
      </c>
      <c r="C39" s="159"/>
      <c r="D39" s="161"/>
      <c r="E39" s="161"/>
      <c r="F39" s="161"/>
      <c r="G39" s="161"/>
      <c r="H39" s="161"/>
      <c r="I39" s="161"/>
      <c r="J39" s="161"/>
      <c r="K39" s="169"/>
      <c r="L39" s="171" t="s">
        <v>30</v>
      </c>
      <c r="M39" s="172"/>
      <c r="N39" s="161"/>
      <c r="O39" s="161"/>
    </row>
    <row r="40" spans="1:15" ht="15.75" customHeight="1">
      <c r="A40" s="175"/>
      <c r="B40" s="159" t="s">
        <v>32</v>
      </c>
      <c r="C40" s="159"/>
      <c r="D40" s="162"/>
      <c r="E40" s="162"/>
      <c r="F40" s="162"/>
      <c r="G40" s="162"/>
      <c r="H40" s="162"/>
      <c r="I40" s="162"/>
      <c r="J40" s="162"/>
      <c r="K40" s="170"/>
      <c r="L40" s="159" t="s">
        <v>31</v>
      </c>
      <c r="M40" s="172"/>
      <c r="N40" s="161"/>
      <c r="O40" s="161"/>
    </row>
    <row r="41" spans="1:15" ht="15.75" customHeight="1">
      <c r="A41" s="175"/>
      <c r="B41" s="167" t="s">
        <v>69</v>
      </c>
      <c r="C41" s="159"/>
      <c r="D41" s="166" t="s">
        <v>23</v>
      </c>
      <c r="E41" s="166"/>
      <c r="F41" s="109"/>
      <c r="G41" s="109"/>
      <c r="H41" s="110"/>
      <c r="I41" s="166"/>
      <c r="J41" s="166"/>
      <c r="K41" s="166"/>
      <c r="L41" s="166"/>
      <c r="M41" s="108"/>
      <c r="N41" s="108"/>
      <c r="O41" s="108"/>
    </row>
    <row r="42" spans="1:15" ht="15.75" customHeight="1">
      <c r="A42" s="175"/>
      <c r="B42" s="159"/>
      <c r="C42" s="159"/>
      <c r="D42" s="166" t="s">
        <v>21</v>
      </c>
      <c r="E42" s="166"/>
      <c r="F42" s="109"/>
      <c r="G42" s="109"/>
      <c r="H42" s="109"/>
      <c r="I42" s="166" t="s">
        <v>22</v>
      </c>
      <c r="J42" s="166"/>
      <c r="K42" s="166"/>
      <c r="L42" s="166"/>
      <c r="M42" s="109"/>
      <c r="N42" s="109"/>
      <c r="O42" s="109"/>
    </row>
    <row r="43" spans="1:15" ht="15.75" customHeight="1">
      <c r="A43" s="175"/>
      <c r="B43" s="159" t="s">
        <v>34</v>
      </c>
      <c r="C43" s="159"/>
      <c r="D43" s="162" t="s">
        <v>65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</row>
    <row r="44" spans="1:15" ht="15.75" customHeight="1">
      <c r="A44" s="176"/>
      <c r="B44" s="159" t="s">
        <v>35</v>
      </c>
      <c r="C44" s="159"/>
      <c r="D44" s="162" t="s">
        <v>64</v>
      </c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</row>
    <row r="45" spans="1:15" s="107" customFormat="1" ht="12.75">
      <c r="A45" s="18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</row>
    <row r="46" spans="1:16" ht="54" customHeight="1">
      <c r="A46" s="174">
        <f>Vertrag!A27</f>
        <v>4</v>
      </c>
      <c r="B46" s="156" t="s">
        <v>38</v>
      </c>
      <c r="C46" s="156"/>
      <c r="D46" s="156"/>
      <c r="E46" s="156">
        <f>Vertrag!D27</f>
        <v>0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9"/>
    </row>
    <row r="47" spans="1:15" ht="15.75" customHeight="1">
      <c r="A47" s="175"/>
      <c r="B47" s="159" t="s">
        <v>33</v>
      </c>
      <c r="C47" s="159"/>
      <c r="D47" s="161"/>
      <c r="E47" s="161"/>
      <c r="F47" s="161"/>
      <c r="G47" s="161"/>
      <c r="H47" s="161"/>
      <c r="I47" s="161"/>
      <c r="J47" s="161"/>
      <c r="K47" s="169"/>
      <c r="L47" s="171" t="s">
        <v>30</v>
      </c>
      <c r="M47" s="171"/>
      <c r="N47" s="161"/>
      <c r="O47" s="161"/>
    </row>
    <row r="48" spans="1:15" ht="15.75" customHeight="1">
      <c r="A48" s="175"/>
      <c r="B48" s="159" t="s">
        <v>32</v>
      </c>
      <c r="C48" s="159"/>
      <c r="D48" s="162"/>
      <c r="E48" s="162"/>
      <c r="F48" s="162"/>
      <c r="G48" s="162"/>
      <c r="H48" s="162"/>
      <c r="I48" s="162"/>
      <c r="J48" s="162"/>
      <c r="K48" s="170"/>
      <c r="L48" s="159" t="s">
        <v>31</v>
      </c>
      <c r="M48" s="159"/>
      <c r="N48" s="161"/>
      <c r="O48" s="161"/>
    </row>
    <row r="49" spans="1:15" ht="15.75" customHeight="1">
      <c r="A49" s="175"/>
      <c r="B49" s="167" t="s">
        <v>69</v>
      </c>
      <c r="C49" s="159"/>
      <c r="D49" s="166" t="s">
        <v>23</v>
      </c>
      <c r="E49" s="166"/>
      <c r="F49" s="109"/>
      <c r="G49" s="109"/>
      <c r="H49" s="110"/>
      <c r="I49" s="166"/>
      <c r="J49" s="166"/>
      <c r="K49" s="166"/>
      <c r="L49" s="166"/>
      <c r="M49" s="108"/>
      <c r="N49" s="108"/>
      <c r="O49" s="108"/>
    </row>
    <row r="50" spans="1:15" ht="15.75" customHeight="1">
      <c r="A50" s="175"/>
      <c r="B50" s="159"/>
      <c r="C50" s="159"/>
      <c r="D50" s="166" t="s">
        <v>21</v>
      </c>
      <c r="E50" s="166"/>
      <c r="F50" s="109"/>
      <c r="G50" s="109"/>
      <c r="H50" s="109"/>
      <c r="I50" s="166" t="s">
        <v>22</v>
      </c>
      <c r="J50" s="166"/>
      <c r="K50" s="166"/>
      <c r="L50" s="166"/>
      <c r="M50" s="109"/>
      <c r="N50" s="109"/>
      <c r="O50" s="109"/>
    </row>
    <row r="51" spans="1:15" ht="15.75" customHeight="1">
      <c r="A51" s="175"/>
      <c r="B51" s="159" t="s">
        <v>34</v>
      </c>
      <c r="C51" s="159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</row>
    <row r="52" spans="1:15" ht="15.75" customHeight="1">
      <c r="A52" s="176"/>
      <c r="B52" s="159" t="s">
        <v>35</v>
      </c>
      <c r="C52" s="159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</row>
    <row r="53" spans="1:15" ht="12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</row>
    <row r="54" spans="1:16" ht="54" customHeight="1">
      <c r="A54" s="174">
        <f>Vertrag!A28</f>
        <v>5</v>
      </c>
      <c r="B54" s="156" t="s">
        <v>38</v>
      </c>
      <c r="C54" s="156"/>
      <c r="D54" s="156"/>
      <c r="E54" s="156">
        <f>Vertrag!D28</f>
        <v>0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9"/>
    </row>
    <row r="55" spans="1:15" ht="15.75" customHeight="1">
      <c r="A55" s="175"/>
      <c r="B55" s="159" t="s">
        <v>33</v>
      </c>
      <c r="C55" s="159"/>
      <c r="D55" s="161"/>
      <c r="E55" s="161"/>
      <c r="F55" s="161"/>
      <c r="G55" s="161"/>
      <c r="H55" s="161"/>
      <c r="I55" s="161"/>
      <c r="J55" s="161"/>
      <c r="K55" s="161"/>
      <c r="L55" s="171" t="s">
        <v>30</v>
      </c>
      <c r="M55" s="171"/>
      <c r="N55" s="161"/>
      <c r="O55" s="161"/>
    </row>
    <row r="56" spans="1:15" ht="15.75" customHeight="1">
      <c r="A56" s="175"/>
      <c r="B56" s="159" t="s">
        <v>32</v>
      </c>
      <c r="C56" s="159"/>
      <c r="D56" s="162"/>
      <c r="E56" s="162"/>
      <c r="F56" s="162"/>
      <c r="G56" s="162"/>
      <c r="H56" s="162"/>
      <c r="I56" s="162"/>
      <c r="J56" s="162"/>
      <c r="K56" s="162"/>
      <c r="L56" s="159" t="s">
        <v>31</v>
      </c>
      <c r="M56" s="159"/>
      <c r="N56" s="161"/>
      <c r="O56" s="161"/>
    </row>
    <row r="57" spans="1:15" ht="15.75" customHeight="1">
      <c r="A57" s="175"/>
      <c r="B57" s="167" t="s">
        <v>63</v>
      </c>
      <c r="C57" s="159"/>
      <c r="D57" s="166" t="s">
        <v>23</v>
      </c>
      <c r="E57" s="166"/>
      <c r="F57" s="109"/>
      <c r="G57" s="109"/>
      <c r="H57" s="110"/>
      <c r="I57" s="166"/>
      <c r="J57" s="166"/>
      <c r="K57" s="166"/>
      <c r="L57" s="166"/>
      <c r="M57" s="108"/>
      <c r="N57" s="108"/>
      <c r="O57" s="108"/>
    </row>
    <row r="58" spans="1:15" ht="15.75" customHeight="1">
      <c r="A58" s="175"/>
      <c r="B58" s="159"/>
      <c r="C58" s="159"/>
      <c r="D58" s="166" t="s">
        <v>21</v>
      </c>
      <c r="E58" s="166"/>
      <c r="F58" s="109"/>
      <c r="G58" s="109"/>
      <c r="H58" s="109"/>
      <c r="I58" s="166" t="s">
        <v>22</v>
      </c>
      <c r="J58" s="166"/>
      <c r="K58" s="166"/>
      <c r="L58" s="166"/>
      <c r="M58" s="109"/>
      <c r="N58" s="109"/>
      <c r="O58" s="109"/>
    </row>
    <row r="59" spans="1:15" ht="15.75" customHeight="1">
      <c r="A59" s="175"/>
      <c r="B59" s="159" t="s">
        <v>34</v>
      </c>
      <c r="C59" s="159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</row>
    <row r="60" spans="1:15" ht="15.75" customHeight="1">
      <c r="A60" s="176"/>
      <c r="B60" s="159" t="s">
        <v>35</v>
      </c>
      <c r="C60" s="159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</row>
  </sheetData>
  <sheetProtection password="CC80" sheet="1" objects="1" scenarios="1" formatRows="0"/>
  <mergeCells count="115">
    <mergeCell ref="A54:A60"/>
    <mergeCell ref="L40:M40"/>
    <mergeCell ref="D47:K47"/>
    <mergeCell ref="D48:K48"/>
    <mergeCell ref="D55:K55"/>
    <mergeCell ref="A22:A28"/>
    <mergeCell ref="D23:K23"/>
    <mergeCell ref="D24:K24"/>
    <mergeCell ref="L23:M23"/>
    <mergeCell ref="L24:M24"/>
    <mergeCell ref="A53:O53"/>
    <mergeCell ref="A45:O45"/>
    <mergeCell ref="A37:O37"/>
    <mergeCell ref="A38:A44"/>
    <mergeCell ref="A46:A52"/>
    <mergeCell ref="L32:M32"/>
    <mergeCell ref="B59:C59"/>
    <mergeCell ref="D59:O59"/>
    <mergeCell ref="B54:D54"/>
    <mergeCell ref="E54:O54"/>
    <mergeCell ref="B55:C55"/>
    <mergeCell ref="D56:K56"/>
    <mergeCell ref="L56:M56"/>
    <mergeCell ref="L55:M55"/>
    <mergeCell ref="L47:M47"/>
    <mergeCell ref="B60:C60"/>
    <mergeCell ref="D60:O60"/>
    <mergeCell ref="B56:C56"/>
    <mergeCell ref="N56:O56"/>
    <mergeCell ref="B57:C58"/>
    <mergeCell ref="D57:E57"/>
    <mergeCell ref="I57:L57"/>
    <mergeCell ref="D58:E58"/>
    <mergeCell ref="I58:L58"/>
    <mergeCell ref="N55:O55"/>
    <mergeCell ref="B51:C51"/>
    <mergeCell ref="D51:O51"/>
    <mergeCell ref="B52:C52"/>
    <mergeCell ref="D52:O52"/>
    <mergeCell ref="B48:C48"/>
    <mergeCell ref="N48:O48"/>
    <mergeCell ref="B49:C50"/>
    <mergeCell ref="D49:E49"/>
    <mergeCell ref="I49:L49"/>
    <mergeCell ref="D50:E50"/>
    <mergeCell ref="I50:L50"/>
    <mergeCell ref="B46:D46"/>
    <mergeCell ref="E46:O46"/>
    <mergeCell ref="B47:C47"/>
    <mergeCell ref="N47:O47"/>
    <mergeCell ref="L48:M48"/>
    <mergeCell ref="B43:C43"/>
    <mergeCell ref="D43:O43"/>
    <mergeCell ref="B44:C44"/>
    <mergeCell ref="D44:O44"/>
    <mergeCell ref="B40:C40"/>
    <mergeCell ref="N40:O40"/>
    <mergeCell ref="B41:C42"/>
    <mergeCell ref="D41:E41"/>
    <mergeCell ref="I41:L41"/>
    <mergeCell ref="D42:E42"/>
    <mergeCell ref="I42:L42"/>
    <mergeCell ref="B38:D38"/>
    <mergeCell ref="E38:O38"/>
    <mergeCell ref="B39:C39"/>
    <mergeCell ref="N39:O39"/>
    <mergeCell ref="D39:K39"/>
    <mergeCell ref="D40:K40"/>
    <mergeCell ref="L39:M39"/>
    <mergeCell ref="B36:C36"/>
    <mergeCell ref="D36:O36"/>
    <mergeCell ref="B33:C34"/>
    <mergeCell ref="D33:E33"/>
    <mergeCell ref="I33:L33"/>
    <mergeCell ref="D34:E34"/>
    <mergeCell ref="I34:L34"/>
    <mergeCell ref="F12:G12"/>
    <mergeCell ref="I25:L25"/>
    <mergeCell ref="I26:L26"/>
    <mergeCell ref="B22:D22"/>
    <mergeCell ref="E22:O22"/>
    <mergeCell ref="B35:C35"/>
    <mergeCell ref="D35:O35"/>
    <mergeCell ref="D31:K31"/>
    <mergeCell ref="D32:K32"/>
    <mergeCell ref="L31:M31"/>
    <mergeCell ref="D27:O27"/>
    <mergeCell ref="B27:C27"/>
    <mergeCell ref="B24:C24"/>
    <mergeCell ref="B23:C23"/>
    <mergeCell ref="N23:O23"/>
    <mergeCell ref="N24:O24"/>
    <mergeCell ref="D25:E25"/>
    <mergeCell ref="B25:C26"/>
    <mergeCell ref="D26:E26"/>
    <mergeCell ref="B32:C32"/>
    <mergeCell ref="N32:O32"/>
    <mergeCell ref="D28:O28"/>
    <mergeCell ref="B30:D30"/>
    <mergeCell ref="E30:O30"/>
    <mergeCell ref="B31:C31"/>
    <mergeCell ref="B28:C28"/>
    <mergeCell ref="N31:O31"/>
    <mergeCell ref="A29:O29"/>
    <mergeCell ref="A30:A36"/>
    <mergeCell ref="H12:I12"/>
    <mergeCell ref="L20:O20"/>
    <mergeCell ref="L17:O17"/>
    <mergeCell ref="N15:O15"/>
    <mergeCell ref="N16:O16"/>
    <mergeCell ref="A14:I19"/>
    <mergeCell ref="N18:O18"/>
    <mergeCell ref="L18:M18"/>
    <mergeCell ref="N19:O19"/>
    <mergeCell ref="A12:C12"/>
  </mergeCells>
  <hyperlinks>
    <hyperlink ref="D6" r:id="rId1" display="info@jenaer-kunstverein.de"/>
    <hyperlink ref="D7" r:id="rId2" display="www.jenaer-kunstverein.de"/>
  </hyperlinks>
  <printOptions/>
  <pageMargins left="0.7874015748031497" right="0.3937007874015748" top="0.31496062992125984" bottom="0.7874015748031497" header="0.5118110236220472" footer="0.5118110236220472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5"/>
  <sheetViews>
    <sheetView zoomScalePageLayoutView="0" workbookViewId="0" topLeftCell="A4">
      <selection activeCell="C22" sqref="C22:O22"/>
    </sheetView>
  </sheetViews>
  <sheetFormatPr defaultColWidth="11.421875" defaultRowHeight="12.75"/>
  <cols>
    <col min="1" max="2" width="6.7109375" style="2" customWidth="1"/>
    <col min="3" max="3" width="2.7109375" style="2" customWidth="1"/>
    <col min="4" max="4" width="6.7109375" style="2" customWidth="1"/>
    <col min="5" max="8" width="5.7109375" style="2" customWidth="1"/>
    <col min="9" max="9" width="4.7109375" style="2" customWidth="1"/>
    <col min="10" max="10" width="3.7109375" style="2" customWidth="1"/>
    <col min="11" max="11" width="2.7109375" style="2" customWidth="1"/>
    <col min="12" max="14" width="7.7109375" style="2" customWidth="1"/>
    <col min="15" max="15" width="8.7109375" style="2" customWidth="1"/>
    <col min="16" max="16" width="6.7109375" style="2" customWidth="1"/>
    <col min="17" max="16384" width="11.421875" style="2" customWidth="1"/>
  </cols>
  <sheetData>
    <row r="1" ht="12.75"/>
    <row r="2" spans="4:12" ht="12.75">
      <c r="D2" s="2" t="s">
        <v>1</v>
      </c>
      <c r="K2" s="3"/>
      <c r="L2" s="2" t="s">
        <v>4</v>
      </c>
    </row>
    <row r="3" spans="4:12" ht="12.75">
      <c r="D3" s="2" t="s">
        <v>12</v>
      </c>
      <c r="K3" s="3"/>
      <c r="L3" s="2" t="s">
        <v>5</v>
      </c>
    </row>
    <row r="4" spans="11:12" ht="12.75">
      <c r="K4" s="3"/>
      <c r="L4" s="2" t="s">
        <v>6</v>
      </c>
    </row>
    <row r="5" ht="12.75">
      <c r="K5" s="3"/>
    </row>
    <row r="6" spans="4:12" ht="12.75">
      <c r="D6" s="4" t="s">
        <v>2</v>
      </c>
      <c r="K6" s="3"/>
      <c r="L6" s="2" t="s">
        <v>7</v>
      </c>
    </row>
    <row r="7" spans="4:12" ht="12.75">
      <c r="D7" s="4" t="s">
        <v>3</v>
      </c>
      <c r="K7" s="3"/>
      <c r="L7" s="2" t="s">
        <v>8</v>
      </c>
    </row>
    <row r="10" spans="1:2" ht="15.75">
      <c r="A10" s="5" t="s">
        <v>0</v>
      </c>
      <c r="B10" s="5"/>
    </row>
    <row r="12" spans="1:12" ht="12.75">
      <c r="A12" s="165" t="s">
        <v>26</v>
      </c>
      <c r="B12" s="165"/>
      <c r="C12" s="165"/>
      <c r="F12" s="187" t="s">
        <v>20</v>
      </c>
      <c r="G12" s="187"/>
      <c r="H12" s="188">
        <f>Vertrag!G12</f>
        <v>42969</v>
      </c>
      <c r="I12" s="153"/>
      <c r="J12" s="189"/>
      <c r="K12" s="3"/>
      <c r="L12" s="2" t="s">
        <v>9</v>
      </c>
    </row>
    <row r="13" spans="11:15" ht="12.75">
      <c r="K13" s="3"/>
      <c r="L13" s="2" t="s">
        <v>10</v>
      </c>
      <c r="N13" s="190">
        <f>Vertrag!N13</f>
        <v>0</v>
      </c>
      <c r="O13" s="190"/>
    </row>
    <row r="14" spans="1:11" ht="12.75">
      <c r="A14" s="186">
        <f>Vertrag!A14</f>
        <v>0</v>
      </c>
      <c r="B14" s="128"/>
      <c r="C14" s="128"/>
      <c r="D14" s="128"/>
      <c r="E14" s="128"/>
      <c r="F14" s="128"/>
      <c r="G14" s="128"/>
      <c r="H14" s="128"/>
      <c r="I14" s="129"/>
      <c r="K14" s="3"/>
    </row>
    <row r="15" spans="1:15" ht="12.75">
      <c r="A15" s="130"/>
      <c r="B15" s="131"/>
      <c r="C15" s="131"/>
      <c r="D15" s="131"/>
      <c r="E15" s="131"/>
      <c r="F15" s="131"/>
      <c r="G15" s="131"/>
      <c r="H15" s="131"/>
      <c r="I15" s="132"/>
      <c r="K15" s="3"/>
      <c r="L15" s="112" t="s">
        <v>17</v>
      </c>
      <c r="M15" s="154">
        <f>Vertrag!L15</f>
        <v>0</v>
      </c>
      <c r="N15" s="154"/>
      <c r="O15" s="154"/>
    </row>
    <row r="16" spans="1:15" ht="12.75">
      <c r="A16" s="130"/>
      <c r="B16" s="131"/>
      <c r="C16" s="131"/>
      <c r="D16" s="131"/>
      <c r="E16" s="131"/>
      <c r="F16" s="131"/>
      <c r="G16" s="131"/>
      <c r="H16" s="131"/>
      <c r="I16" s="132"/>
      <c r="K16" s="3"/>
      <c r="L16" s="112" t="s">
        <v>18</v>
      </c>
      <c r="M16" s="154">
        <f>Vertrag!L16</f>
        <v>0</v>
      </c>
      <c r="N16" s="154"/>
      <c r="O16" s="154"/>
    </row>
    <row r="17" spans="1:15" ht="12.75">
      <c r="A17" s="130"/>
      <c r="B17" s="131"/>
      <c r="C17" s="131"/>
      <c r="D17" s="131"/>
      <c r="E17" s="131"/>
      <c r="F17" s="131"/>
      <c r="G17" s="131"/>
      <c r="H17" s="131"/>
      <c r="I17" s="132"/>
      <c r="K17" s="3"/>
      <c r="L17" s="113" t="s">
        <v>37</v>
      </c>
      <c r="M17" s="91"/>
      <c r="N17" s="91"/>
      <c r="O17" s="91"/>
    </row>
    <row r="18" spans="1:15" ht="12.75">
      <c r="A18" s="130"/>
      <c r="B18" s="131"/>
      <c r="C18" s="131"/>
      <c r="D18" s="131"/>
      <c r="E18" s="131"/>
      <c r="F18" s="131"/>
      <c r="G18" s="131"/>
      <c r="H18" s="131"/>
      <c r="I18" s="132"/>
      <c r="K18" s="3"/>
      <c r="L18" s="112" t="s">
        <v>36</v>
      </c>
      <c r="M18" s="154">
        <f>Vertrag!L18</f>
        <v>0</v>
      </c>
      <c r="N18" s="154"/>
      <c r="O18" s="154"/>
    </row>
    <row r="19" spans="1:15" ht="12.75">
      <c r="A19" s="133"/>
      <c r="B19" s="134"/>
      <c r="C19" s="134"/>
      <c r="D19" s="134"/>
      <c r="E19" s="134"/>
      <c r="F19" s="134"/>
      <c r="G19" s="134"/>
      <c r="H19" s="134"/>
      <c r="I19" s="135"/>
      <c r="K19" s="3"/>
      <c r="L19" s="112" t="s">
        <v>19</v>
      </c>
      <c r="M19" s="154">
        <f>Vertrag!L19</f>
        <v>0</v>
      </c>
      <c r="N19" s="154"/>
      <c r="O19" s="154"/>
    </row>
    <row r="21" spans="1:14" ht="12.75">
      <c r="A21" s="184" t="s">
        <v>50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6" ht="12.75">
      <c r="A22" s="185" t="s">
        <v>51</v>
      </c>
      <c r="B22" s="126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6"/>
    </row>
    <row r="23" spans="1:15" ht="12.75">
      <c r="A23" s="131" t="s">
        <v>67</v>
      </c>
      <c r="B23" s="132"/>
      <c r="C23" s="44"/>
      <c r="D23" s="116" t="s">
        <v>52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 ht="12.75">
      <c r="A24" s="193"/>
      <c r="B24" s="132"/>
      <c r="C24" s="44"/>
      <c r="D24" s="195" t="s">
        <v>53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ht="12.75">
      <c r="A25" s="12"/>
      <c r="B25" s="12"/>
      <c r="C25" s="44" t="s">
        <v>58</v>
      </c>
      <c r="D25" s="195" t="s">
        <v>54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</row>
    <row r="26" spans="1:15" ht="12.75">
      <c r="A26" s="12"/>
      <c r="B26" s="12"/>
      <c r="C26" s="44"/>
      <c r="D26" s="116" t="s">
        <v>55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2.75">
      <c r="A27" s="12"/>
      <c r="B27" s="12"/>
      <c r="C27" s="111"/>
      <c r="D27" s="196" t="s">
        <v>66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15" ht="12.75">
      <c r="A28" s="192" t="s">
        <v>77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</row>
    <row r="29" spans="1:15" ht="12.75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</row>
    <row r="30" spans="1:15" ht="12.75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</row>
    <row r="31" spans="1:15" ht="12.7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</row>
    <row r="32" spans="1:15" ht="12.75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2"/>
    </row>
    <row r="33" spans="1:15" ht="12.75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</row>
    <row r="34" spans="1:15" ht="12.75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</row>
    <row r="35" spans="1:15" ht="12.7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</row>
    <row r="36" spans="1:15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2"/>
    </row>
    <row r="37" spans="1:15" ht="12.75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</row>
    <row r="38" spans="1:15" ht="12.75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</row>
    <row r="39" spans="1:15" ht="12.75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1:15" ht="12.75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/>
    </row>
    <row r="41" spans="1:15" ht="12.75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5"/>
    </row>
    <row r="42" spans="1:15" ht="7.5" customHeight="1">
      <c r="A42" s="29"/>
      <c r="B42" s="3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9"/>
    </row>
    <row r="43" spans="1:14" ht="12.75">
      <c r="A43" s="184" t="s">
        <v>56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ht="7.5" customHeight="1">
      <c r="A44" s="28"/>
    </row>
    <row r="45" spans="1:15" ht="12.75">
      <c r="A45" s="192" t="s">
        <v>78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9"/>
    </row>
    <row r="46" spans="1:15" ht="12.75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2"/>
    </row>
    <row r="47" spans="1:15" ht="12.7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</row>
    <row r="48" spans="1:15" ht="12.7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  <row r="49" spans="1:15" ht="12.7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2"/>
    </row>
    <row r="50" spans="1:15" ht="12.7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2"/>
    </row>
    <row r="51" spans="1:15" ht="12.7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2"/>
    </row>
    <row r="52" spans="1:15" ht="12.75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2"/>
    </row>
    <row r="53" spans="1:15" ht="12.75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2"/>
    </row>
    <row r="54" spans="1:15" ht="12.75">
      <c r="A54" s="130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2"/>
    </row>
    <row r="55" spans="1:15" ht="12.75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2"/>
    </row>
    <row r="56" spans="1:15" ht="12.75">
      <c r="A56" s="130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2"/>
    </row>
    <row r="57" spans="1:15" ht="12.75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</row>
    <row r="58" spans="1:15" ht="12.75">
      <c r="A58" s="130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2"/>
    </row>
    <row r="59" spans="1:15" ht="12.75">
      <c r="A59" s="13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12.75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12.75">
      <c r="A61" s="133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5"/>
    </row>
    <row r="62" spans="1:14" ht="12.75">
      <c r="A62" s="12"/>
      <c r="B62" s="34" t="s">
        <v>79</v>
      </c>
      <c r="C62" s="12"/>
      <c r="D62" s="35"/>
      <c r="E62" s="36"/>
      <c r="F62" s="32"/>
      <c r="G62" s="33"/>
      <c r="H62" s="12"/>
      <c r="I62" s="37"/>
      <c r="J62" s="36"/>
      <c r="K62" s="36"/>
      <c r="L62" s="12"/>
      <c r="M62" s="12"/>
      <c r="N62" s="12"/>
    </row>
    <row r="63" spans="1:14" ht="12.75">
      <c r="A63" s="12"/>
      <c r="B63" s="12"/>
      <c r="C63" s="12"/>
      <c r="D63" s="36"/>
      <c r="E63" s="36"/>
      <c r="F63" s="32"/>
      <c r="G63" s="32"/>
      <c r="H63" s="32"/>
      <c r="I63" s="35"/>
      <c r="J63" s="35"/>
      <c r="K63" s="36"/>
      <c r="L63" s="12"/>
      <c r="M63" s="12"/>
      <c r="N63" s="12"/>
    </row>
    <row r="64" spans="1:14" ht="12.75">
      <c r="A64" s="12"/>
      <c r="B64" s="12"/>
      <c r="C64" s="12"/>
      <c r="D64" s="38"/>
      <c r="E64" s="38"/>
      <c r="F64" s="38"/>
      <c r="G64" s="38"/>
      <c r="H64" s="38"/>
      <c r="I64" s="38"/>
      <c r="J64" s="38"/>
      <c r="K64" s="12"/>
      <c r="L64" s="12"/>
      <c r="M64" s="12"/>
      <c r="N64" s="12"/>
    </row>
    <row r="65" spans="1:14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</sheetData>
  <sheetProtection password="CC80" sheet="1" objects="1" scenarios="1" formatRows="0"/>
  <mergeCells count="21">
    <mergeCell ref="A28:O41"/>
    <mergeCell ref="M18:O18"/>
    <mergeCell ref="M15:O15"/>
    <mergeCell ref="A45:O61"/>
    <mergeCell ref="A23:B24"/>
    <mergeCell ref="C22:O22"/>
    <mergeCell ref="D23:O23"/>
    <mergeCell ref="D24:O24"/>
    <mergeCell ref="D25:O25"/>
    <mergeCell ref="D26:O26"/>
    <mergeCell ref="D27:O27"/>
    <mergeCell ref="M16:O16"/>
    <mergeCell ref="A43:N43"/>
    <mergeCell ref="A22:B22"/>
    <mergeCell ref="A14:I19"/>
    <mergeCell ref="A12:C12"/>
    <mergeCell ref="F12:G12"/>
    <mergeCell ref="H12:J12"/>
    <mergeCell ref="N13:O13"/>
    <mergeCell ref="A21:N21"/>
    <mergeCell ref="M19:O19"/>
  </mergeCells>
  <hyperlinks>
    <hyperlink ref="D6" r:id="rId1" display="info@jenaer-kunstverein.de"/>
    <hyperlink ref="D7" r:id="rId2" display="www.jenaer-kunstverein.de"/>
  </hyperlinks>
  <printOptions/>
  <pageMargins left="0.7874015748031497" right="0.3937007874015748" top="0.31496062992125984" bottom="0.7874015748031497" header="0.5118110236220472" footer="0.5118110236220472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4"/>
  <sheetViews>
    <sheetView zoomScalePageLayoutView="0" workbookViewId="0" topLeftCell="A10">
      <selection activeCell="L24" sqref="L24"/>
    </sheetView>
  </sheetViews>
  <sheetFormatPr defaultColWidth="11.421875" defaultRowHeight="12.75"/>
  <cols>
    <col min="1" max="1" width="3.7109375" style="2" customWidth="1"/>
    <col min="2" max="4" width="4.7109375" style="2" customWidth="1"/>
    <col min="5" max="9" width="6.7109375" style="2" customWidth="1"/>
    <col min="10" max="10" width="2.7109375" style="2" customWidth="1"/>
    <col min="11" max="12" width="8.7109375" style="2" customWidth="1"/>
    <col min="13" max="13" width="9.421875" style="2" bestFit="1" customWidth="1"/>
    <col min="14" max="14" width="4.7109375" style="2" customWidth="1"/>
    <col min="15" max="15" width="6.7109375" style="2" customWidth="1"/>
    <col min="16" max="16384" width="11.421875" style="2" customWidth="1"/>
  </cols>
  <sheetData>
    <row r="1" ht="12.75"/>
    <row r="2" spans="5:11" ht="12.75">
      <c r="E2" s="2" t="s">
        <v>1</v>
      </c>
      <c r="J2" s="3"/>
      <c r="K2" s="2" t="s">
        <v>4</v>
      </c>
    </row>
    <row r="3" spans="5:11" ht="12.75">
      <c r="E3" s="2" t="s">
        <v>12</v>
      </c>
      <c r="J3" s="3"/>
      <c r="K3" s="2" t="s">
        <v>5</v>
      </c>
    </row>
    <row r="4" spans="10:11" ht="12.75">
      <c r="J4" s="3"/>
      <c r="K4" s="2" t="s">
        <v>6</v>
      </c>
    </row>
    <row r="5" ht="12.75">
      <c r="J5" s="3"/>
    </row>
    <row r="6" spans="5:11" ht="12.75">
      <c r="E6" s="4" t="s">
        <v>2</v>
      </c>
      <c r="J6" s="3"/>
      <c r="K6" s="2" t="s">
        <v>7</v>
      </c>
    </row>
    <row r="7" spans="5:11" ht="12.75">
      <c r="E7" s="4" t="s">
        <v>3</v>
      </c>
      <c r="J7" s="3"/>
      <c r="K7" s="2" t="s">
        <v>8</v>
      </c>
    </row>
    <row r="8" ht="12.75"/>
    <row r="9" ht="12.75"/>
    <row r="10" spans="1:13" ht="15.75">
      <c r="A10" s="199" t="s">
        <v>70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ht="12.75"/>
    <row r="12" spans="1:11" ht="12.75">
      <c r="A12" s="2" t="s">
        <v>11</v>
      </c>
      <c r="J12" s="3"/>
      <c r="K12" s="2" t="s">
        <v>9</v>
      </c>
    </row>
    <row r="13" spans="10:13" ht="12.75">
      <c r="J13" s="3"/>
      <c r="K13" s="2" t="s">
        <v>10</v>
      </c>
      <c r="M13" s="10">
        <f>Vertrag!N13</f>
        <v>0</v>
      </c>
    </row>
    <row r="14" spans="1:10" ht="12.75">
      <c r="A14" s="193">
        <f>Vertrag!A14</f>
        <v>0</v>
      </c>
      <c r="B14" s="193"/>
      <c r="C14" s="193"/>
      <c r="D14" s="193"/>
      <c r="E14" s="193"/>
      <c r="F14" s="193"/>
      <c r="G14" s="193"/>
      <c r="H14" s="193"/>
      <c r="J14" s="3"/>
    </row>
    <row r="15" spans="1:14" ht="12.75">
      <c r="A15" s="193"/>
      <c r="B15" s="193"/>
      <c r="C15" s="193"/>
      <c r="D15" s="193"/>
      <c r="E15" s="193"/>
      <c r="F15" s="193"/>
      <c r="G15" s="193"/>
      <c r="H15" s="193"/>
      <c r="J15" s="3"/>
      <c r="K15" s="93" t="s">
        <v>17</v>
      </c>
      <c r="L15" s="197">
        <f>Vertrag!L15</f>
        <v>0</v>
      </c>
      <c r="M15" s="197"/>
      <c r="N15" s="76"/>
    </row>
    <row r="16" spans="1:14" ht="12.75">
      <c r="A16" s="193"/>
      <c r="B16" s="193"/>
      <c r="C16" s="193"/>
      <c r="D16" s="193"/>
      <c r="E16" s="193"/>
      <c r="F16" s="193"/>
      <c r="G16" s="193"/>
      <c r="H16" s="193"/>
      <c r="J16" s="3"/>
      <c r="K16" s="93" t="s">
        <v>18</v>
      </c>
      <c r="L16" s="197">
        <f>Vertrag!L16</f>
        <v>0</v>
      </c>
      <c r="M16" s="197"/>
      <c r="N16" s="76"/>
    </row>
    <row r="17" spans="1:13" ht="12.75">
      <c r="A17" s="193"/>
      <c r="B17" s="193"/>
      <c r="C17" s="193"/>
      <c r="D17" s="193"/>
      <c r="E17" s="193"/>
      <c r="F17" s="193"/>
      <c r="G17" s="193"/>
      <c r="H17" s="193"/>
      <c r="J17" s="3"/>
      <c r="K17" s="165" t="s">
        <v>37</v>
      </c>
      <c r="L17" s="126"/>
      <c r="M17" s="126"/>
    </row>
    <row r="18" spans="1:13" ht="12.75">
      <c r="A18" s="193"/>
      <c r="B18" s="193"/>
      <c r="C18" s="193"/>
      <c r="D18" s="193"/>
      <c r="E18" s="193"/>
      <c r="F18" s="193"/>
      <c r="G18" s="193"/>
      <c r="H18" s="193"/>
      <c r="J18" s="3"/>
      <c r="K18" s="104" t="s">
        <v>36</v>
      </c>
      <c r="L18" s="200">
        <f>Vertrag!L18</f>
        <v>0</v>
      </c>
      <c r="M18" s="200"/>
    </row>
    <row r="19" spans="1:13" ht="12.75">
      <c r="A19" s="193"/>
      <c r="B19" s="193"/>
      <c r="C19" s="193"/>
      <c r="D19" s="193"/>
      <c r="E19" s="193"/>
      <c r="F19" s="193"/>
      <c r="G19" s="193"/>
      <c r="H19" s="193"/>
      <c r="J19" s="3"/>
      <c r="K19" s="92" t="s">
        <v>19</v>
      </c>
      <c r="L19" s="116"/>
      <c r="M19" s="116"/>
    </row>
    <row r="20" spans="1:14" ht="12.75">
      <c r="A20" s="1"/>
      <c r="B20" s="1"/>
      <c r="C20" s="1"/>
      <c r="D20" s="1"/>
      <c r="E20" s="1"/>
      <c r="F20" s="1"/>
      <c r="G20" s="1"/>
      <c r="H20" s="1"/>
      <c r="J20" s="3"/>
      <c r="K20" s="197">
        <f>Vertrag!L19</f>
        <v>0</v>
      </c>
      <c r="L20" s="116"/>
      <c r="M20" s="116"/>
      <c r="N20" s="76"/>
    </row>
    <row r="21" ht="12.75"/>
    <row r="22" spans="1:15" ht="12.75">
      <c r="A22" s="83" t="s">
        <v>13</v>
      </c>
      <c r="B22" s="84" t="s">
        <v>43</v>
      </c>
      <c r="C22" s="85"/>
      <c r="D22" s="84" t="s">
        <v>14</v>
      </c>
      <c r="E22" s="84" t="s">
        <v>15</v>
      </c>
      <c r="F22" s="85"/>
      <c r="G22" s="86"/>
      <c r="H22" s="86"/>
      <c r="I22" s="86"/>
      <c r="J22" s="86"/>
      <c r="K22" s="84" t="s">
        <v>16</v>
      </c>
      <c r="L22" s="84" t="s">
        <v>24</v>
      </c>
      <c r="M22" s="83" t="s">
        <v>29</v>
      </c>
      <c r="N22" s="28"/>
      <c r="O22" s="6"/>
    </row>
    <row r="23" spans="1:13" ht="7.5" customHeight="1">
      <c r="A23" s="64"/>
      <c r="B23" s="21"/>
      <c r="C23" s="6"/>
      <c r="D23" s="21"/>
      <c r="E23" s="21"/>
      <c r="F23" s="6"/>
      <c r="G23" s="6"/>
      <c r="H23" s="6"/>
      <c r="I23" s="6"/>
      <c r="J23" s="6"/>
      <c r="K23" s="21"/>
      <c r="L23" s="21"/>
      <c r="M23" s="64"/>
    </row>
    <row r="24" spans="1:13" ht="54" customHeight="1">
      <c r="A24" s="82">
        <f>Vertrag!A24</f>
        <v>1</v>
      </c>
      <c r="B24" s="50" t="s">
        <v>28</v>
      </c>
      <c r="C24" s="10">
        <f>Vertrag!C24</f>
        <v>0</v>
      </c>
      <c r="D24" s="54"/>
      <c r="E24" s="205">
        <f>Vertrag!D24</f>
        <v>0</v>
      </c>
      <c r="F24" s="206"/>
      <c r="G24" s="206"/>
      <c r="H24" s="206"/>
      <c r="I24" s="206"/>
      <c r="J24" s="77"/>
      <c r="K24" s="45">
        <f>Vertrag!L24</f>
        <v>0</v>
      </c>
      <c r="L24" s="90"/>
      <c r="M24" s="88">
        <f>IF(J24="",0.15*L24,0)</f>
        <v>0</v>
      </c>
    </row>
    <row r="25" spans="1:13" ht="54" customHeight="1">
      <c r="A25" s="82">
        <f>Vertrag!A25</f>
        <v>2</v>
      </c>
      <c r="B25" s="50" t="s">
        <v>28</v>
      </c>
      <c r="C25" s="10">
        <f>Vertrag!C25</f>
        <v>0</v>
      </c>
      <c r="D25" s="54"/>
      <c r="E25" s="205">
        <f>Vertrag!D25</f>
        <v>0</v>
      </c>
      <c r="F25" s="206"/>
      <c r="G25" s="206"/>
      <c r="H25" s="206"/>
      <c r="I25" s="206"/>
      <c r="J25" s="77"/>
      <c r="K25" s="45">
        <f>Vertrag!L25</f>
        <v>0</v>
      </c>
      <c r="L25" s="90"/>
      <c r="M25" s="88">
        <f>IF(J25="",0.15*L25,0%)</f>
        <v>0</v>
      </c>
    </row>
    <row r="26" spans="1:13" ht="54" customHeight="1">
      <c r="A26" s="82">
        <f>Vertrag!A26</f>
        <v>3</v>
      </c>
      <c r="B26" s="50" t="s">
        <v>28</v>
      </c>
      <c r="C26" s="10">
        <f>Vertrag!C26</f>
        <v>0</v>
      </c>
      <c r="D26" s="54"/>
      <c r="E26" s="205">
        <f>Vertrag!D26</f>
        <v>0</v>
      </c>
      <c r="F26" s="206"/>
      <c r="G26" s="206"/>
      <c r="H26" s="206"/>
      <c r="I26" s="206"/>
      <c r="J26" s="77"/>
      <c r="K26" s="45">
        <f>Vertrag!L26</f>
        <v>0</v>
      </c>
      <c r="L26" s="90"/>
      <c r="M26" s="88">
        <f>IF(J26="",0.15*L26,0%)</f>
        <v>0</v>
      </c>
    </row>
    <row r="27" spans="1:13" ht="54" customHeight="1">
      <c r="A27" s="82">
        <f>Vertrag!A27</f>
        <v>4</v>
      </c>
      <c r="B27" s="50" t="s">
        <v>28</v>
      </c>
      <c r="C27" s="52">
        <f>Vertrag!C27</f>
        <v>0</v>
      </c>
      <c r="D27" s="54"/>
      <c r="E27" s="198"/>
      <c r="F27" s="153"/>
      <c r="G27" s="153"/>
      <c r="H27" s="153"/>
      <c r="I27" s="153"/>
      <c r="K27" s="45">
        <f>Vertrag!L27</f>
        <v>0</v>
      </c>
      <c r="L27" s="90"/>
      <c r="M27" s="88">
        <f>IF(J27="",0.15*L27,0%)</f>
        <v>0</v>
      </c>
    </row>
    <row r="28" spans="1:13" ht="54" customHeight="1">
      <c r="A28" s="82">
        <f>Vertrag!A28</f>
        <v>5</v>
      </c>
      <c r="B28" s="50" t="s">
        <v>28</v>
      </c>
      <c r="C28" s="52">
        <f>Vertrag!C28</f>
        <v>0</v>
      </c>
      <c r="D28" s="54"/>
      <c r="E28" s="198"/>
      <c r="F28" s="153"/>
      <c r="G28" s="153"/>
      <c r="H28" s="153"/>
      <c r="I28" s="153"/>
      <c r="J28" s="1"/>
      <c r="K28" s="45">
        <f>Vertrag!L28</f>
        <v>0</v>
      </c>
      <c r="L28" s="90"/>
      <c r="M28" s="88">
        <f>IF(J28="",0.15*L28,0%)</f>
        <v>0</v>
      </c>
    </row>
    <row r="29" spans="1:13" ht="12.75" customHeight="1">
      <c r="A29" s="82"/>
      <c r="B29" s="50"/>
      <c r="C29" s="52"/>
      <c r="D29" s="54"/>
      <c r="E29" s="198"/>
      <c r="F29" s="153"/>
      <c r="G29" s="153"/>
      <c r="H29" s="153"/>
      <c r="I29" s="153"/>
      <c r="K29" s="45"/>
      <c r="L29" s="90"/>
      <c r="M29" s="88"/>
    </row>
    <row r="30" spans="1:13" ht="12.75">
      <c r="A30" s="74"/>
      <c r="B30" s="51"/>
      <c r="C30" s="53"/>
      <c r="D30" s="55"/>
      <c r="E30" s="201"/>
      <c r="F30" s="202"/>
      <c r="G30" s="202"/>
      <c r="H30" s="202"/>
      <c r="I30" s="202"/>
      <c r="J30" s="27"/>
      <c r="K30" s="46"/>
      <c r="L30" s="87"/>
      <c r="M30" s="89"/>
    </row>
    <row r="31" spans="1:13" ht="12.75">
      <c r="A31" s="12"/>
      <c r="B31" s="12"/>
      <c r="C31" s="12"/>
      <c r="D31" s="12"/>
      <c r="E31" s="203"/>
      <c r="F31" s="204"/>
      <c r="G31" s="204"/>
      <c r="H31" s="204"/>
      <c r="I31" s="204"/>
      <c r="J31" s="12"/>
      <c r="K31" s="12"/>
      <c r="L31" s="12"/>
      <c r="M31" s="47"/>
    </row>
    <row r="32" ht="7.5" customHeight="1"/>
    <row r="33" spans="2:12" ht="12.75" customHeight="1">
      <c r="B33" s="209" t="s">
        <v>71</v>
      </c>
      <c r="C33" s="126"/>
      <c r="D33" s="126"/>
      <c r="E33" s="126"/>
      <c r="F33" s="126"/>
      <c r="G33" s="210"/>
      <c r="H33" s="207" t="s">
        <v>60</v>
      </c>
      <c r="I33" s="191"/>
      <c r="J33" s="191"/>
      <c r="K33" s="191"/>
      <c r="L33" s="2">
        <f>COUNT(L24:L30)</f>
        <v>0</v>
      </c>
    </row>
    <row r="34" spans="2:13" ht="12.75">
      <c r="B34" s="126"/>
      <c r="C34" s="126"/>
      <c r="D34" s="126"/>
      <c r="E34" s="126"/>
      <c r="F34" s="126"/>
      <c r="G34" s="210"/>
      <c r="H34" s="207" t="s">
        <v>57</v>
      </c>
      <c r="I34" s="191"/>
      <c r="J34" s="191"/>
      <c r="K34" s="191"/>
      <c r="M34" s="7">
        <f>SUM(L24:L30)</f>
        <v>0</v>
      </c>
    </row>
    <row r="35" spans="1:13" ht="12.75">
      <c r="A35" s="8"/>
      <c r="B35" s="2" t="s">
        <v>75</v>
      </c>
      <c r="F35" s="78"/>
      <c r="G35" s="78"/>
      <c r="H35" s="207" t="s">
        <v>59</v>
      </c>
      <c r="I35" s="191"/>
      <c r="J35" s="191"/>
      <c r="K35" s="191"/>
      <c r="M35" s="48">
        <f>-SUM(M24:M30)</f>
        <v>0</v>
      </c>
    </row>
    <row r="36" spans="1:11" ht="12.75">
      <c r="A36" s="8"/>
      <c r="B36" s="8"/>
      <c r="E36" s="78"/>
      <c r="F36" s="78"/>
      <c r="G36" s="78"/>
      <c r="H36" s="50"/>
      <c r="I36" s="36"/>
      <c r="J36" s="12"/>
      <c r="K36" s="12"/>
    </row>
    <row r="37" spans="6:13" ht="13.5" thickBot="1">
      <c r="F37" s="79"/>
      <c r="G37" s="79"/>
      <c r="H37" s="208" t="s">
        <v>61</v>
      </c>
      <c r="I37" s="191"/>
      <c r="J37" s="191"/>
      <c r="K37" s="191"/>
      <c r="M37" s="49">
        <f>M34+M35</f>
        <v>0</v>
      </c>
    </row>
    <row r="38" spans="8:11" ht="13.5" thickTop="1">
      <c r="H38" s="3"/>
      <c r="I38" s="12"/>
      <c r="J38" s="12"/>
      <c r="K38" s="12"/>
    </row>
    <row r="39" spans="2:11" ht="12.75">
      <c r="B39" s="2" t="s">
        <v>72</v>
      </c>
      <c r="H39" s="3"/>
      <c r="I39" s="12"/>
      <c r="J39" s="12"/>
      <c r="K39" s="12" t="s">
        <v>72</v>
      </c>
    </row>
    <row r="40" spans="2:13" ht="12.75">
      <c r="B40" s="2" t="s">
        <v>73</v>
      </c>
      <c r="D40" s="188">
        <f ca="1">TODAY()</f>
        <v>42969</v>
      </c>
      <c r="E40" s="153"/>
      <c r="F40" s="153"/>
      <c r="H40" s="3"/>
      <c r="I40" s="12"/>
      <c r="J40" s="12"/>
      <c r="K40" s="12" t="s">
        <v>73</v>
      </c>
      <c r="L40" s="188">
        <f ca="1">TODAY()</f>
        <v>42969</v>
      </c>
      <c r="M40" s="153"/>
    </row>
    <row r="41" spans="8:11" ht="12.75">
      <c r="H41" s="3"/>
      <c r="I41" s="12"/>
      <c r="J41" s="12"/>
      <c r="K41" s="12"/>
    </row>
    <row r="42" spans="2:13" ht="12.75">
      <c r="B42" s="12"/>
      <c r="C42" s="12"/>
      <c r="D42" s="12"/>
      <c r="E42" s="12"/>
      <c r="F42" s="12"/>
      <c r="G42" s="12"/>
      <c r="H42" s="3"/>
      <c r="I42" s="12"/>
      <c r="J42" s="12"/>
      <c r="K42" s="12"/>
      <c r="L42" s="12"/>
      <c r="M42" s="12"/>
    </row>
    <row r="43" spans="2:10" ht="12.75">
      <c r="B43" s="27"/>
      <c r="C43" s="27"/>
      <c r="D43" s="27"/>
      <c r="E43" s="27"/>
      <c r="F43" s="27"/>
      <c r="H43" s="3"/>
      <c r="I43" s="12"/>
      <c r="J43" s="12"/>
    </row>
    <row r="44" spans="2:13" ht="12.75">
      <c r="B44" s="126" t="s">
        <v>74</v>
      </c>
      <c r="C44" s="126"/>
      <c r="D44" s="126"/>
      <c r="E44" s="126"/>
      <c r="F44" s="126"/>
      <c r="H44" s="3"/>
      <c r="I44" s="12"/>
      <c r="J44" s="12"/>
      <c r="K44" s="122" t="s">
        <v>74</v>
      </c>
      <c r="L44" s="122"/>
      <c r="M44" s="122"/>
    </row>
  </sheetData>
  <sheetProtection password="CC80" sheet="1" objects="1" scenarios="1" formatRows="0"/>
  <mergeCells count="26">
    <mergeCell ref="E29:I29"/>
    <mergeCell ref="H33:K33"/>
    <mergeCell ref="H34:K34"/>
    <mergeCell ref="H35:K35"/>
    <mergeCell ref="H37:K37"/>
    <mergeCell ref="B33:G33"/>
    <mergeCell ref="B34:G34"/>
    <mergeCell ref="K44:M44"/>
    <mergeCell ref="E30:I30"/>
    <mergeCell ref="E31:I31"/>
    <mergeCell ref="E24:I24"/>
    <mergeCell ref="E25:I25"/>
    <mergeCell ref="K17:M17"/>
    <mergeCell ref="K20:M20"/>
    <mergeCell ref="D40:F40"/>
    <mergeCell ref="B44:F44"/>
    <mergeCell ref="L40:M40"/>
    <mergeCell ref="L15:M15"/>
    <mergeCell ref="L16:M16"/>
    <mergeCell ref="E27:I27"/>
    <mergeCell ref="A14:H19"/>
    <mergeCell ref="E28:I28"/>
    <mergeCell ref="A10:M10"/>
    <mergeCell ref="L19:M19"/>
    <mergeCell ref="L18:M18"/>
    <mergeCell ref="E26:I26"/>
  </mergeCells>
  <hyperlinks>
    <hyperlink ref="E6" r:id="rId1" display="info@jenaer-kunstverein.de"/>
    <hyperlink ref="E7" r:id="rId2" display="www.jenaer-kunstverein.de"/>
  </hyperlinks>
  <printOptions/>
  <pageMargins left="0.7874015748031497" right="0.3937007874015748" top="0.31496062992125984" bottom="0.7874015748031497" header="0.5118110236220472" footer="0.5118110236220472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vrosch</dc:creator>
  <cp:keywords/>
  <dc:description/>
  <cp:lastModifiedBy>Schorcht, Volkmar</cp:lastModifiedBy>
  <cp:lastPrinted>2017-08-22T11:01:13Z</cp:lastPrinted>
  <dcterms:created xsi:type="dcterms:W3CDTF">2017-07-09T08:19:53Z</dcterms:created>
  <dcterms:modified xsi:type="dcterms:W3CDTF">2017-08-22T11:04:27Z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